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 yWindow="480" windowWidth="9720" windowHeight="6036" tabRatio="599" activeTab="0"/>
  </bookViews>
  <sheets>
    <sheet name="CIS" sheetId="1" r:id="rId1"/>
    <sheet name="CBS" sheetId="2" r:id="rId2"/>
    <sheet name="CCF" sheetId="3" r:id="rId3"/>
    <sheet name="CSCE" sheetId="4" r:id="rId4"/>
    <sheet name="NotesLR" sheetId="5" r:id="rId5"/>
    <sheet name="NotesMASB" sheetId="6" r:id="rId6"/>
  </sheets>
  <definedNames>
    <definedName name="_xlnm.Print_Area" localSheetId="1">'CBS'!$A$1:$M$67</definedName>
    <definedName name="_xlnm.Print_Area" localSheetId="2">'CCF'!$A$1:$K$65</definedName>
    <definedName name="_xlnm.Print_Area" localSheetId="0">'CIS'!$A$1:$J$52</definedName>
    <definedName name="_xlnm.Print_Area" localSheetId="3">'CSCE'!$A$1:$M$43</definedName>
    <definedName name="_xlnm.Print_Area" localSheetId="4">'NotesLR'!$A$1:$M$137</definedName>
    <definedName name="_xlnm.Print_Area" localSheetId="5">'NotesMASB'!$A$1:$M$183</definedName>
    <definedName name="Z_359C8917_EBE8_401C_9F1D_00493B3FA519_.wvu.Cols" localSheetId="1" hidden="1">'CBS'!$G:$G</definedName>
    <definedName name="Z_359C8917_EBE8_401C_9F1D_00493B3FA519_.wvu.Cols" localSheetId="2" hidden="1">'CCF'!$J:$J</definedName>
    <definedName name="Z_359C8917_EBE8_401C_9F1D_00493B3FA519_.wvu.PrintArea" localSheetId="1" hidden="1">'CBS'!$A$1:$M$67</definedName>
    <definedName name="Z_359C8917_EBE8_401C_9F1D_00493B3FA519_.wvu.PrintArea" localSheetId="2" hidden="1">'CCF'!$A$1:$K$65</definedName>
    <definedName name="Z_359C8917_EBE8_401C_9F1D_00493B3FA519_.wvu.PrintArea" localSheetId="0" hidden="1">'CIS'!$A$1:$J$52</definedName>
    <definedName name="Z_359C8917_EBE8_401C_9F1D_00493B3FA519_.wvu.PrintArea" localSheetId="3" hidden="1">'CSCE'!$A$1:$M$26</definedName>
    <definedName name="Z_359C8917_EBE8_401C_9F1D_00493B3FA519_.wvu.PrintArea" localSheetId="4" hidden="1">'NotesLR'!$A$1:$M$134</definedName>
    <definedName name="Z_359C8917_EBE8_401C_9F1D_00493B3FA519_.wvu.Rows" localSheetId="4" hidden="1">'NotesLR'!$42:$42</definedName>
  </definedNames>
  <calcPr fullCalcOnLoad="1"/>
</workbook>
</file>

<file path=xl/sharedStrings.xml><?xml version="1.0" encoding="utf-8"?>
<sst xmlns="http://schemas.openxmlformats.org/spreadsheetml/2006/main" count="388" uniqueCount="301">
  <si>
    <t>BRITE-TECH BERHAD (550212-U)</t>
  </si>
  <si>
    <t>Incorporated in Malaysia</t>
  </si>
  <si>
    <t>CONDENSED CONSOLIDATED BALANCE SHEET</t>
  </si>
  <si>
    <t>AS AT</t>
  </si>
  <si>
    <t>RM'000</t>
  </si>
  <si>
    <t>Property, plant &amp; equipment</t>
  </si>
  <si>
    <t>Other investments</t>
  </si>
  <si>
    <t>Current Assets</t>
  </si>
  <si>
    <t>Inventories</t>
  </si>
  <si>
    <t>Trade and other receivables</t>
  </si>
  <si>
    <t>Fixed deposits with licensed banks</t>
  </si>
  <si>
    <t>Cash &amp; bank balances</t>
  </si>
  <si>
    <t>Current Liabilities</t>
  </si>
  <si>
    <t>Trade and other payables</t>
  </si>
  <si>
    <t>Short term borrowings (secured)</t>
  </si>
  <si>
    <t>Provision for taxation</t>
  </si>
  <si>
    <t>Net Current Assets</t>
  </si>
  <si>
    <t>Share Capital</t>
  </si>
  <si>
    <t>Reserves</t>
  </si>
  <si>
    <t xml:space="preserve">       Share premium</t>
  </si>
  <si>
    <t xml:space="preserve">       Reserve on consolidation</t>
  </si>
  <si>
    <t xml:space="preserve">       Retained profits</t>
  </si>
  <si>
    <t>Shareholders' Equity</t>
  </si>
  <si>
    <t>Long term borrowings (secured)</t>
  </si>
  <si>
    <t>Deferred taxation</t>
  </si>
  <si>
    <t>CONDENSED CONSOLIDATED INCOME STATEMENT</t>
  </si>
  <si>
    <t>Revenue</t>
  </si>
  <si>
    <t>Operating expenses</t>
  </si>
  <si>
    <t>Interest income</t>
  </si>
  <si>
    <t>Finance cost</t>
  </si>
  <si>
    <t>Taxation</t>
  </si>
  <si>
    <t>Basic earnings per ordinary share (sen)</t>
  </si>
  <si>
    <t>Fully diluted earnings per ordinary share (sen)</t>
  </si>
  <si>
    <t>N/A</t>
  </si>
  <si>
    <t>CONDENSED CONSOLIDATED CASH FLOW STATEMENT</t>
  </si>
  <si>
    <t>Profit before taxation</t>
  </si>
  <si>
    <t>Adjustments for:</t>
  </si>
  <si>
    <t>Depreciation</t>
  </si>
  <si>
    <t>Interest expenses</t>
  </si>
  <si>
    <t>Operating profit before changes in working capital</t>
  </si>
  <si>
    <t>Tax paid</t>
  </si>
  <si>
    <t>Purchase of property, plant &amp; equipment</t>
  </si>
  <si>
    <t>Interest received</t>
  </si>
  <si>
    <t>Interest paid</t>
  </si>
  <si>
    <t>BRITE-TECH BERHAD (550212-U))</t>
  </si>
  <si>
    <t>CONDENSED CONSOLIDATED STATEMENT OF CHANGES IN EQUITY</t>
  </si>
  <si>
    <t>Issued and fully</t>
  </si>
  <si>
    <t>Non-</t>
  </si>
  <si>
    <t>paid ordinary</t>
  </si>
  <si>
    <t>&lt;----distributable---&gt;</t>
  </si>
  <si>
    <t>Distributable</t>
  </si>
  <si>
    <t>shares of</t>
  </si>
  <si>
    <t>Share</t>
  </si>
  <si>
    <t>Reserve on</t>
  </si>
  <si>
    <t>retained</t>
  </si>
  <si>
    <t>RM0.10 each</t>
  </si>
  <si>
    <t>premium</t>
  </si>
  <si>
    <t>consolidation</t>
  </si>
  <si>
    <t>profits</t>
  </si>
  <si>
    <t>Total</t>
  </si>
  <si>
    <t>Net profit for the period</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</si>
  <si>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</si>
  <si>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</si>
  <si>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</si>
  <si>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</si>
  <si>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</si>
  <si>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</si>
  <si>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Material Changes in Estimates Used</t>
  </si>
  <si>
    <t>Debt and Equity Securities</t>
  </si>
  <si>
    <t>Segmental information</t>
  </si>
  <si>
    <t>Primary basis - General products and services offered</t>
  </si>
  <si>
    <t>Assets</t>
  </si>
  <si>
    <t>Turnover</t>
  </si>
  <si>
    <t>employed</t>
  </si>
  <si>
    <t>Valuations of Property, Plant and Equipment</t>
  </si>
  <si>
    <t>Material Subsequent Event</t>
  </si>
  <si>
    <t xml:space="preserve">Changes in the Composition of the Group </t>
  </si>
  <si>
    <t>Changes in Contingent Liabilities or Contingent Assets</t>
  </si>
  <si>
    <t>Gross amount due to customers</t>
  </si>
  <si>
    <t>Repayment of bank borrowings</t>
  </si>
  <si>
    <t>Current</t>
  </si>
  <si>
    <t>Quarter</t>
  </si>
  <si>
    <t>Profit Before Tax</t>
  </si>
  <si>
    <t>Prospects</t>
  </si>
  <si>
    <t xml:space="preserve">Variance of Actual from Forecast Profit After Tax </t>
  </si>
  <si>
    <t>Tax Expense</t>
  </si>
  <si>
    <t>To date</t>
  </si>
  <si>
    <t>Unquoted Investments and / or Properties</t>
  </si>
  <si>
    <t>Quoted Securities</t>
  </si>
  <si>
    <t>Borrowings</t>
  </si>
  <si>
    <t>Short term borrowings (Secured)</t>
  </si>
  <si>
    <t>Long term borrowings (Secured)</t>
  </si>
  <si>
    <t>The Group's borrowings are all denominated in Ringgit Malaysia.</t>
  </si>
  <si>
    <t>Off Balance Sheet Financial Instruments</t>
  </si>
  <si>
    <t>Changes in Material Litigation</t>
  </si>
  <si>
    <t>Earnings Per Share</t>
  </si>
  <si>
    <t>(a)</t>
  </si>
  <si>
    <t>Number of Ordinary Shares in Issue ('000)</t>
  </si>
  <si>
    <t>Basic Earnings Per Share (sen)</t>
  </si>
  <si>
    <t>(b)</t>
  </si>
  <si>
    <t>Acquisition of subsidiary companies</t>
  </si>
  <si>
    <t>Preceding</t>
  </si>
  <si>
    <t>Financed by:-</t>
  </si>
  <si>
    <t>Proceeds from bank borrowings</t>
  </si>
  <si>
    <t xml:space="preserve">Dividends </t>
  </si>
  <si>
    <t>Number of shares in issue('000)</t>
  </si>
  <si>
    <t>Weighted average number of shares('000)</t>
  </si>
  <si>
    <t>Weighted average number of shares ('000)</t>
  </si>
  <si>
    <t>Long term creditor</t>
  </si>
  <si>
    <t>31.12.2003</t>
  </si>
  <si>
    <t>Tax recoverable</t>
  </si>
  <si>
    <t>Changes in assets</t>
  </si>
  <si>
    <t>Changes in liabilities</t>
  </si>
  <si>
    <t>Minority Interest</t>
  </si>
  <si>
    <t>Current year</t>
  </si>
  <si>
    <t>Status of Corporate Proposals Announced But Not Completed And Status of Utilisation</t>
  </si>
  <si>
    <t>of Proceeds Raised From Any Corporate Proposals</t>
  </si>
  <si>
    <t>-</t>
  </si>
  <si>
    <t>Unusual Items Affecting Interim Financial Report</t>
  </si>
  <si>
    <t>Dividend Paid</t>
  </si>
  <si>
    <t>System equipment and ancillary products</t>
  </si>
  <si>
    <t>Investments</t>
  </si>
  <si>
    <t>Dividends paid in respect of financial year</t>
  </si>
  <si>
    <t xml:space="preserve">a. </t>
  </si>
  <si>
    <t>b.</t>
  </si>
  <si>
    <t>Goodwill on consolidation</t>
  </si>
  <si>
    <t>Current period/year provision</t>
  </si>
  <si>
    <t>RM '000</t>
  </si>
  <si>
    <t>The taxation charge for the current quarter and financial year to date includes the following:</t>
  </si>
  <si>
    <t>Changes</t>
  </si>
  <si>
    <t>There were no significant changes in the nature and amount of estimates used in prior interim reporting period or prior financial years that have a material effect in the current interim period.</t>
  </si>
  <si>
    <t>There were no off balance sheet financial instruments at the latest practicable date which shall be not earlier than seven (7) days from the date of this quarterly report.</t>
  </si>
  <si>
    <t>There were no changes in material litigation since the last annual balance sheet date which shall be not earlier than seven (7) days from the date of this quarterly report.</t>
  </si>
  <si>
    <t>Not applicable as there were no potential dilutive factors affecting the ordinary shares.</t>
  </si>
  <si>
    <t>At 1 January 2005</t>
  </si>
  <si>
    <t>Net profit for the year</t>
  </si>
  <si>
    <t xml:space="preserve">Other operating income </t>
  </si>
  <si>
    <t>There were no sales of unquoted investments and/or properties in the current quarter.</t>
  </si>
  <si>
    <t>There were no purchases or disposals of quoted securities in the current quarter.</t>
  </si>
  <si>
    <t>There were no corporate proposals announced but not completed for the current quarter at the latest practicable date which shall be not earlier than seven (7) days from the date of this quarterly report.</t>
  </si>
  <si>
    <t>The Group's borrowings as at the current quarter are as follows:</t>
  </si>
  <si>
    <t>The Group has no unsecured borrowings in the current quarter.</t>
  </si>
  <si>
    <t>Review of Performance for the Current Quarter and Financial Year-To-Date</t>
  </si>
  <si>
    <t xml:space="preserve">To the best knowledge of the Directors, the results of the current quarter and financial year-to-date under review have not been affected by any transactions or events of a material or unusual nature. </t>
  </si>
  <si>
    <t>Amount owing to directors</t>
  </si>
  <si>
    <t>Amortisation of goodwill</t>
  </si>
  <si>
    <t>Dividends paid</t>
  </si>
  <si>
    <t>There were no changes in the composition of the Group for the current financial period under review.</t>
  </si>
  <si>
    <t>Net cash used in financing activities</t>
  </si>
  <si>
    <t xml:space="preserve">Current </t>
  </si>
  <si>
    <t>Quarter Ended</t>
  </si>
  <si>
    <t>(Unaudited)</t>
  </si>
  <si>
    <t>&lt;-------- Individual Quarter ----------&gt;</t>
  </si>
  <si>
    <t>&lt;------Cumulative Quarters------&gt;</t>
  </si>
  <si>
    <t>Year-To-Date</t>
  </si>
  <si>
    <t>YTD</t>
  </si>
  <si>
    <t>(The Condensed Consolidated Income Statements should be read in conjunction with the audited Annual Financial Report for the year ended 31 December 2005)</t>
  </si>
  <si>
    <t>31.12.2005</t>
  </si>
  <si>
    <t>Bank overdraft</t>
  </si>
  <si>
    <t>(The Condensed Consolidated Balance Sheet should be read in conjunction with the audited Annual Financial Report for the year ended 31 December 2005)</t>
  </si>
  <si>
    <t>Period Ended</t>
  </si>
  <si>
    <t>Bad debt recovered</t>
  </si>
  <si>
    <t>Cash flows from operating activities</t>
  </si>
  <si>
    <t>Cash flows from investing activities</t>
  </si>
  <si>
    <t>Cash flows from financing activities</t>
  </si>
  <si>
    <t>Net increase / (decrease) in cash and cash equivalents</t>
  </si>
  <si>
    <t>Cash and cash equivalent at beginning of period</t>
  </si>
  <si>
    <t>Cash and cash equivalent at end of period</t>
  </si>
  <si>
    <t>Cash and cash equivalents comprise the following :</t>
  </si>
  <si>
    <t>Bank balances and cash deposits</t>
  </si>
  <si>
    <t xml:space="preserve">Minority </t>
  </si>
  <si>
    <t>Interest</t>
  </si>
  <si>
    <t>12 months ended 31 December 2005 (Audited)</t>
  </si>
  <si>
    <t xml:space="preserve">   ended 31 December 2004</t>
  </si>
  <si>
    <t>Acquisition of non wholly-owned subsidiary companies</t>
  </si>
  <si>
    <t>At 1 January 2006</t>
  </si>
  <si>
    <t>Effect of adopting FRS 3</t>
  </si>
  <si>
    <t>(Audited)</t>
  </si>
  <si>
    <t>(Incorporated in Malaysia)</t>
  </si>
  <si>
    <t>AS AT 31 DECEMBER 2006</t>
  </si>
  <si>
    <t>31.12.2006</t>
  </si>
  <si>
    <t>Profit/(loss) from operations</t>
  </si>
  <si>
    <t>Profit/(loss) before tax</t>
  </si>
  <si>
    <t>Net profit/(loss) for the period</t>
  </si>
  <si>
    <t>Attributable to:</t>
  </si>
  <si>
    <t>Equity holders of the parent</t>
  </si>
  <si>
    <t>Minority interests</t>
  </si>
  <si>
    <t>12 months ended 31 December 2006 (Unaudited)</t>
  </si>
  <si>
    <t xml:space="preserve">   ended 31 December 2005</t>
  </si>
  <si>
    <t xml:space="preserve">Bank overdraft of RM0.146 million has been included in short term borrowings. </t>
  </si>
  <si>
    <t>A first and final gross dividend on ordinary shares of 0.28 sen per share (2004: 1.11 sen per share), less tax of 28%, amounting to RM302,400 in respect of the financial year ended 31 December 2005, was approved by members at the Annual General Meeting held on 27 June 2006 and was paid on 23 August 2006.</t>
  </si>
  <si>
    <t>The Board of Directors is proposing a first and final gross dividend on ordinary share of 0.28 sen per share, less taxation, amounting to RM302,400 in respect of the financial year ended 31 December 2006 subject to the approval by the shareholders at the forthcoming Annual General Meeting.</t>
  </si>
  <si>
    <t>The following notes explain the events and transactions that are significant to the understanding of the changes in the financial position and performance of the Group since the financial year ended 31 December 2005.</t>
  </si>
  <si>
    <t>Not applicable, as the auditors' report on the financial statements for the year ended 31 December 2005 was not subject to any qualification.</t>
  </si>
  <si>
    <t>CHANGES IN ACCOUNTING POLICIES</t>
  </si>
  <si>
    <t>The significant accounting policies adopted are consistent with those of the audited financial statements for the year ended 31 December 2005 except for the adoption of the following new/revised FRSs effective for the financial period beginning 1 January 2006:</t>
  </si>
  <si>
    <t>FRS 2</t>
  </si>
  <si>
    <t>Share-based Payment</t>
  </si>
  <si>
    <t>FRS 3</t>
  </si>
  <si>
    <t>Business Combinations</t>
  </si>
  <si>
    <t>FRS 5</t>
  </si>
  <si>
    <t>Non-current Assets Held for Sale and Discontinued Operations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</si>
  <si>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</si>
  <si>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</si>
  <si>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</si>
  <si>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</si>
  <si>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</si>
  <si>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</si>
  <si>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</si>
  <si>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</si>
  <si>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</si>
  <si>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</si>
  <si>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</si>
  <si>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</si>
  <si>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</si>
  <si>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</si>
  <si>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 in Associates</t>
  </si>
  <si>
    <t>FRS 131</t>
  </si>
  <si>
    <t>Interest in Joint Ventures</t>
  </si>
  <si>
    <t>FRS 132</t>
  </si>
  <si>
    <t>Financial Instruments: Disclosure and Presentation</t>
  </si>
  <si>
    <t>FRS 133</t>
  </si>
  <si>
    <t>FRS 136</t>
  </si>
  <si>
    <t>Impairment of Assets</t>
  </si>
  <si>
    <t>FRS 138</t>
  </si>
  <si>
    <t>Intangible Assets</t>
  </si>
  <si>
    <t>FRS 140</t>
  </si>
  <si>
    <t>Investment Property</t>
  </si>
  <si>
    <t>CHANGES IN ACCOUNTING POLICIES (continued)</t>
  </si>
  <si>
    <t>FRS 3: Business Combinations, FRS 136: Impairment of Assets and FRS 138: Intangible Assets</t>
  </si>
  <si>
    <t>The new FRS 3 has resulted in consequential amendments to two other accounting standards, FRS 136 and FRS 138.</t>
  </si>
  <si>
    <t>Goodwill</t>
  </si>
  <si>
    <t>Negative Goodwill</t>
  </si>
  <si>
    <t>FRS 101: Presentation of Financial Statements</t>
  </si>
  <si>
    <t>The adoption of the revised FRS 101 has affected the presentation of minority interest, and other disclosures. In the consolidated balance sheet, minority interest are now presented within total equity. In the consolidated income statement, minority interest are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</si>
  <si>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</si>
  <si>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There were no issuances and repayment of debt and equity securities, share buy-backs, share cancellations, shares held as treasury shares and resale of treasury shares for the current quarter.</t>
  </si>
  <si>
    <t>Profit /</t>
  </si>
  <si>
    <t>(Loss)</t>
  </si>
  <si>
    <t>before tax</t>
  </si>
  <si>
    <t>Environmental and related products and services</t>
  </si>
  <si>
    <t>Less: Inter-company consolidation adjustments</t>
  </si>
  <si>
    <t>The Group's business operation is principally in Malaysia.</t>
  </si>
  <si>
    <t>There were no revaluations of property, plant and equipment for the current quarter.</t>
  </si>
  <si>
    <t>The changes in contingent liability since the last annual balance sheet date are as follow:</t>
  </si>
  <si>
    <t>Corporate guarantees given to financial institutions for finance lease facilities granted to subsidiary companies</t>
  </si>
  <si>
    <t xml:space="preserve">Corporate guarantees given to financial institutions for banking facilities granted to subsidiary companies </t>
  </si>
  <si>
    <t>Corporate guarantees in favour of suppliers as security for goods supplied to a subsidiary company</t>
  </si>
  <si>
    <t xml:space="preserve">The BTB Group do not have any contingent assets since the last annual balance sheet date as at 31 December 2005. </t>
  </si>
  <si>
    <t>Segmental turnover, profit before taxation and the assets employed for the period ended 31 December 2006 are as follows:</t>
  </si>
  <si>
    <t>Allowance for doubtful debts</t>
  </si>
  <si>
    <t>Bad debts writen off</t>
  </si>
  <si>
    <t>Proceeds from disposal of property, plant &amp; equipment</t>
  </si>
  <si>
    <t>Property, plant &amp; equipment written off</t>
  </si>
  <si>
    <t>Gain on disposal of property, plant &amp; equipment</t>
  </si>
  <si>
    <t>Loss on disposal of property, plant &amp; equipment</t>
  </si>
  <si>
    <t>(The Condensed Cash Flow Statement should be read in conjunction with the audited Annual Financial Report for the year ended 31 December 2005)</t>
  </si>
  <si>
    <t>Net cash from/(used in) investing activities</t>
  </si>
  <si>
    <t>Net cash from operating activities</t>
  </si>
  <si>
    <t>Cash generated from operations</t>
  </si>
  <si>
    <t>At 31 December 2005</t>
  </si>
  <si>
    <t>At 31 December 2006</t>
  </si>
  <si>
    <t>Corresponding</t>
  </si>
  <si>
    <t>There were no profit forecasts and no profit guarantee given for the current quarter ended 31 December 2006.</t>
  </si>
  <si>
    <t>4th Quarter</t>
  </si>
  <si>
    <t>The proceeds from the initial public offering have been fully utilised in the previous financial year ended 31 December 2005.</t>
  </si>
  <si>
    <t>FOR THE FINANCIAL YEAR ENDED 31 DECEMBER 2006</t>
  </si>
  <si>
    <t>FOR THE YEAR ENDED 31 DECEMBER 2006</t>
  </si>
  <si>
    <t>(The Condensed Consolidated Statement of Changes in Equity should be read in conjunction with the audited Annual Financial Report for the year ended 31 December 2005)</t>
  </si>
  <si>
    <t>The revenue of the BTB Group for the current financial year-to-date ended 31 December 2006 has increased by 14.8% to RM24.133 million from RM21.019 million in the corresponding period last year. BTB Group's profit before tax has increased from RM0.877 million in the twelve-months period ended 31 December 2005 to RM1.936 million for the current financial year-to-date ended 31 December 2006.</t>
  </si>
  <si>
    <t>Basic earnings per share:</t>
  </si>
  <si>
    <r>
      <t>Diluted</t>
    </r>
    <r>
      <rPr>
        <b/>
        <sz val="11"/>
        <rFont val="Times New Roman"/>
        <family val="1"/>
      </rPr>
      <t xml:space="preserve"> </t>
    </r>
    <r>
      <rPr>
        <sz val="11"/>
        <rFont val="Times New Roman"/>
        <family val="1"/>
      </rPr>
      <t>earnings per share</t>
    </r>
  </si>
  <si>
    <t xml:space="preserve">For the current quarter, the BTB Group's effective tax rate was higher than the statutory tax rate prevailing in Malaysia mainly due to the absence of group relief for losses suffered by certain subsidiary companies and certain expenses are not deductible for tax purposes. </t>
  </si>
  <si>
    <t xml:space="preserve">Barring any unforeseen circumstances, the Board of Directors is optimistic that the performance of the BTB Group is likely to remain satisfactory for the financial year ending 31 December 2007. </t>
  </si>
  <si>
    <t>There were no material events subsequent to the end of the current financial period under review except for the following:</t>
  </si>
  <si>
    <t xml:space="preserve">The BTB Group had on 13 February 2007 increased the paid up share capital of Brite Tech Ventures Sdn. Bhd. ("BTV"), a subsidiary of BTB. The Company has subscribed for 249,998 new ordinary shares of RM1.00 each for a cash consideration of RM249,998 or at par and invited Aquakimia Sdn Bhd to subscribe for 250,000 new ordinary shares of RM1.00 each representing 50% of the issued and paid-up share capital of BTV for a cash consideration of RM250,000 or at par.  </t>
  </si>
  <si>
    <t xml:space="preserve">b. </t>
  </si>
  <si>
    <t>FRS 3 requires goodwill acquired in a business combination to be measured after initial recognition at cost less any accumulated impairment losses. Therefore, the goodwill is not amortised and instead must be tested for impairment annually, or more frequently if events or changes in circumstances indicate that it might be impaired. This FRS requires that, after reassessment, any excess of the acquirer's interest in the net fair value of the acquiree's identifiable assets, liabilities and contingent liabilities over the costs of the business combination should be recognized immediately in profit and loss and subsequent reversal is not allowed. Consequently, the carrying amount of accumulated amortisation of goodwill amounted to RM255,493 has been eliminated against the gross amount of goodwill with effect from 1 January 2006.</t>
  </si>
  <si>
    <t xml:space="preserve">The Company expects BTV to enter into several other similar letters of intent with the Danish Ministry for the sale of CERs to be produced under similar projects in collaboration with other palm oil mills, in the coming months. </t>
  </si>
  <si>
    <r>
      <t>The Brite-Tech Berhad group ("BTB Group" or "Group") revenue for the current quarter ended 31 December 2006  decreased by 24.9% to RM4.860 million from RM6.469 million in the corresponding</t>
    </r>
    <r>
      <rPr>
        <sz val="11"/>
        <color indexed="10"/>
        <rFont val="Times New Roman"/>
        <family val="1"/>
      </rPr>
      <t xml:space="preserve"> </t>
    </r>
    <r>
      <rPr>
        <sz val="11"/>
        <rFont val="Times New Roman"/>
        <family val="1"/>
      </rPr>
      <t>quarter last year. However, profit before tax increased to RM0.198 million in the current quarter from loss before tax of RM0.257 million in the corresponding quarter last year.</t>
    </r>
  </si>
  <si>
    <t>Preceding Year</t>
  </si>
  <si>
    <t>As At End Of</t>
  </si>
  <si>
    <t>As at Preceding</t>
  </si>
  <si>
    <t>Financial</t>
  </si>
  <si>
    <t>Year End</t>
  </si>
  <si>
    <t>Net assets per share attributable to ordinary</t>
  </si>
  <si>
    <t>equity holders of the parent (RM)</t>
  </si>
  <si>
    <t>12 months</t>
  </si>
  <si>
    <t>The adoption of FRS 2, 5, 101, 102, 108, 110, 116, 121, 127, 128, 131, 132, 133, 136, 138 and 140 does not have significant impact on the Group. The principal effects of the changes in accounting policies resulting from the adoption of other new/revised FRSs are discuss below:</t>
  </si>
  <si>
    <t xml:space="preserve">On 14 February 2007, Brite-Tech Ventures Sdn Bhd (BTV), an associate company of BTB entered into four (4) letters of intent with the Danish Ministry for the proposed sale of Certified Emission Reductions ("CERs") to be generated using wastewater treatment system called AVC Palm Oil Mill Effluent Treatment System for four (4) palm oil mills, to the Danish Ministry for an amount to be determined and negotiated later. BTV intends to develop the projects under the Clean Development Mechanism of the Kyoto Protocol and produce the CERs in collaboration with the four (4) palm oil mill.  </t>
  </si>
  <si>
    <t>NOTES ON INFORMATION REQUIRED UNDER THE LISTING REQUIREMENTS OF BURSA MALAYSIA SECURITIES BERHAD FOR THE MESDAQ MARKET</t>
  </si>
  <si>
    <t>Comparison of Current Quarter Results with the Immediate Preceding Quarter</t>
  </si>
  <si>
    <t>Net Profit Attributable to Equity Holders of the Parent (RM'000)</t>
  </si>
  <si>
    <t>Current Year</t>
  </si>
  <si>
    <t>Immediate Preceding</t>
  </si>
  <si>
    <t>30.09.2006</t>
  </si>
  <si>
    <t>For the quarter under review, the BTB Group recorded a revenue of RM4.860 million representing a decrease over the immediate preceding quarter's revenue of RM6.789 million. The Group's profit before tax has decreased from RM0.740 million in the immediate preceding quarter to RM0.198 million in the current quarter. The decrease in profit before tax was mainly due to the lower revenue achieved.</t>
  </si>
  <si>
    <t>FRS 3 also prohibits the recognition of negative goodwill in the balance sheet. Previously, the Group had reflected the negative goodwill as reserve on consolidation. In accordance with the transitional provision of FRS 3, the Group has applied the new accounting policy prospectively from 1 January 2006. Therefore, the changes has had no impact on amount reported for 2005 or prior periods. Consequently, the carrying amount of reserve on consolidation as at 1 January 2006 has been derecognised with an adjustment of RM824,853 made to opening retained profits at 1 January 2006.</t>
  </si>
  <si>
    <t>The year ahead remains challenging due to continuous competitive business conditions. The BTB Group will continue to consolidate its existing operations and concentrate on its core competencies while at the same time, improve its operational efficiency and cost management. The BTB Group is also constantly looking for opportunities in related areas of business and intends to venture into development of projects under the Clean Development Mechanism ("CDM") of the Kyoto Protocol to product Certified Emission Reductions ("CERs") to be generated using a wastewater treatment system called AVC Effluent Treatment System targeting the palm oil mills in Malaysia initially and probably, overseas palm oil mills in the near future (for further details please refer to Note 11 in the Notes to the Interim Financial Report - Material Subsequent Events).</t>
  </si>
  <si>
    <r>
      <t>The interim financial report is unaudited and has been prepared in compliance with Financial Reporting Standards (“FRS”) 134</t>
    </r>
    <r>
      <rPr>
        <vertAlign val="subscript"/>
        <sz val="11"/>
        <rFont val="Times New Roman"/>
        <family val="1"/>
      </rPr>
      <t>2004</t>
    </r>
    <r>
      <rPr>
        <sz val="11"/>
        <rFont val="Times New Roman"/>
        <family val="1"/>
      </rPr>
      <t xml:space="preserve"> (formerly known as MASB 26), “Interim Financial Reporting” and Appendix 9B of the Listing Requirements of Bursa Malaysia Securities Berhad ("Bursa Securities") for the MESDAQ Market. The condensed interim financial report should be read in conjunction with the most recent annual financial report.</t>
    </r>
  </si>
  <si>
    <t>There were no unusual items affecting the interim financial report of the Group for the current financial period ended 31 December 2006.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</si>
</sst>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 numFmtId="179" formatCode="_(* #,##0.000_);_(* \(#,##0.000\);_(* &quot;-&quot;??_);_(@_)"/>
    <numFmt numFmtId="180" formatCode="_(* #,##0.0000_);_(* \(#,##0.0000\);_(* &quot;-&quot;??_);_(@_)"/>
    <numFmt numFmtId="181" formatCode="m/d/yyyy"/>
  </numFmts>
  <fonts count="17">
    <font>
      <sz val="10"/>
      <name val="arial"/>
      <family val="0"/>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i/>
      <sz val="10"/>
      <name val="Times New Roman"/>
      <family val="1"/>
    </font>
    <font>
      <sz val="11"/>
      <color indexed="10"/>
      <name val="Times New Roman"/>
      <family val="1"/>
    </font>
    <font>
      <b/>
      <i/>
      <u val="single"/>
      <sz val="11"/>
      <name val="Times New Roman"/>
      <family val="1"/>
    </font>
    <font>
      <b/>
      <u val="single"/>
      <sz val="11"/>
      <name val="Times New Roman"/>
      <family val="1"/>
    </font>
    <font>
      <u val="single"/>
      <sz val="11"/>
      <name val="Times New Roman"/>
      <family val="1"/>
    </font>
    <font>
      <b/>
      <i/>
      <sz val="11"/>
      <name val="Times New Roman"/>
      <family val="1"/>
    </font>
    <font>
      <strike/>
      <sz val="11"/>
      <color indexed="48"/>
      <name val="Times New Roman"/>
      <family val="1"/>
    </font>
    <font>
      <sz val="11"/>
      <color indexed="12"/>
      <name val="Times New Roman"/>
      <family val="1"/>
    </font>
    <font>
      <sz val="11"/>
      <color indexed="48"/>
      <name val="Times New Roman"/>
      <family val="1"/>
    </font>
    <font>
      <i/>
      <sz val="11"/>
      <name val="Times New Roman"/>
      <family val="1"/>
    </font>
    <font>
      <vertAlign val="subscript"/>
      <sz val="11"/>
      <name val="Times New Roman"/>
      <family val="1"/>
    </font>
  </fonts>
  <fills count="2">
    <fill>
      <patternFill/>
    </fill>
    <fill>
      <patternFill patternType="gray125"/>
    </fill>
  </fills>
  <borders count="1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3" fillId="0" borderId="0" xfId="0" applyFont="1" applyAlignment="1">
      <alignment horizontal="centerContinuous"/>
    </xf>
    <xf numFmtId="0" fontId="2" fillId="0" borderId="1" xfId="0" applyFont="1" applyBorder="1" applyAlignment="1">
      <alignment horizontal="centerContinuous"/>
    </xf>
    <xf numFmtId="0" fontId="3" fillId="0" borderId="1" xfId="0" applyFont="1" applyBorder="1" applyAlignment="1">
      <alignment horizontal="centerContinuous"/>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2" xfId="0" applyFont="1" applyBorder="1" applyAlignment="1">
      <alignment/>
    </xf>
    <xf numFmtId="37"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center"/>
    </xf>
    <xf numFmtId="0" fontId="4" fillId="0" borderId="0" xfId="0" applyFont="1" applyFill="1" applyAlignment="1">
      <alignment/>
    </xf>
    <xf numFmtId="41" fontId="3" fillId="0" borderId="0" xfId="0" applyNumberFormat="1" applyFont="1" applyAlignment="1">
      <alignment horizontal="center"/>
    </xf>
    <xf numFmtId="41" fontId="3" fillId="0" borderId="0" xfId="0" applyNumberFormat="1" applyFont="1" applyBorder="1" applyAlignment="1">
      <alignment/>
    </xf>
    <xf numFmtId="0" fontId="2" fillId="0" borderId="2" xfId="0" applyFont="1" applyBorder="1" applyAlignment="1">
      <alignment/>
    </xf>
    <xf numFmtId="0" fontId="2" fillId="0" borderId="0" xfId="0" applyFont="1" applyBorder="1" applyAlignment="1">
      <alignment horizontal="center"/>
    </xf>
    <xf numFmtId="0" fontId="3" fillId="0" borderId="0" xfId="0" applyFont="1" applyAlignment="1">
      <alignment vertical="top"/>
    </xf>
    <xf numFmtId="0" fontId="2" fillId="0" borderId="0" xfId="0" applyFont="1" applyAlignment="1">
      <alignment vertical="top"/>
    </xf>
    <xf numFmtId="0" fontId="3" fillId="0" borderId="0" xfId="0" applyFont="1" applyAlignment="1">
      <alignment horizontal="center"/>
    </xf>
    <xf numFmtId="0" fontId="3" fillId="0" borderId="0" xfId="0" applyFont="1" applyAlignment="1">
      <alignment horizontal="justify" vertical="top" wrapText="1"/>
    </xf>
    <xf numFmtId="0" fontId="5" fillId="0" borderId="0" xfId="0" applyFont="1" applyFill="1" applyBorder="1" applyAlignment="1">
      <alignment horizontal="center"/>
    </xf>
    <xf numFmtId="3" fontId="3" fillId="0" borderId="0" xfId="0" applyNumberFormat="1" applyFont="1" applyFill="1" applyBorder="1" applyAlignment="1">
      <alignment/>
    </xf>
    <xf numFmtId="0" fontId="3" fillId="0" borderId="0" xfId="0" applyFont="1"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1" xfId="0" applyFont="1" applyFill="1" applyBorder="1" applyAlignment="1">
      <alignment/>
    </xf>
    <xf numFmtId="0" fontId="5" fillId="0" borderId="0" xfId="0" applyFont="1" applyFill="1" applyBorder="1" applyAlignment="1" quotePrefix="1">
      <alignment horizontal="center"/>
    </xf>
    <xf numFmtId="0" fontId="5" fillId="0" borderId="0" xfId="0" applyFont="1" applyFill="1" applyBorder="1" applyAlignment="1">
      <alignment horizontal="centerContinuous"/>
    </xf>
    <xf numFmtId="0" fontId="3" fillId="0" borderId="0" xfId="0"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horizontal="right"/>
    </xf>
    <xf numFmtId="0" fontId="2" fillId="0" borderId="2" xfId="0" applyFont="1" applyBorder="1" applyAlignment="1">
      <alignment horizontal="center"/>
    </xf>
    <xf numFmtId="173" fontId="3" fillId="0" borderId="0" xfId="15" applyNumberFormat="1" applyFont="1" applyAlignment="1">
      <alignment horizontal="justify" vertical="top" wrapText="1"/>
    </xf>
    <xf numFmtId="43" fontId="3" fillId="0" borderId="0" xfId="0" applyNumberFormat="1" applyFont="1" applyAlignment="1">
      <alignment horizontal="justify" vertical="top" wrapText="1"/>
    </xf>
    <xf numFmtId="43" fontId="3" fillId="0" borderId="0" xfId="0" applyNumberFormat="1" applyFont="1" applyBorder="1" applyAlignment="1">
      <alignment horizontal="justify" vertical="top" wrapText="1"/>
    </xf>
    <xf numFmtId="43" fontId="3" fillId="0" borderId="0" xfId="15" applyFont="1" applyFill="1" applyBorder="1" applyAlignment="1">
      <alignment/>
    </xf>
    <xf numFmtId="173" fontId="3" fillId="0" borderId="0" xfId="15" applyNumberFormat="1" applyFont="1" applyFill="1" applyBorder="1" applyAlignment="1">
      <alignment/>
    </xf>
    <xf numFmtId="173" fontId="3" fillId="0" borderId="1" xfId="15" applyNumberFormat="1" applyFont="1" applyFill="1" applyBorder="1" applyAlignment="1">
      <alignment/>
    </xf>
    <xf numFmtId="173" fontId="3" fillId="0" borderId="2" xfId="15" applyNumberFormat="1" applyFont="1" applyFill="1" applyBorder="1" applyAlignment="1">
      <alignment/>
    </xf>
    <xf numFmtId="173" fontId="3" fillId="0" borderId="3" xfId="15" applyNumberFormat="1" applyFont="1" applyFill="1" applyBorder="1" applyAlignment="1">
      <alignment/>
    </xf>
    <xf numFmtId="173" fontId="2" fillId="0" borderId="4" xfId="15" applyNumberFormat="1" applyFont="1" applyFill="1" applyBorder="1" applyAlignment="1">
      <alignment/>
    </xf>
    <xf numFmtId="173" fontId="3" fillId="0" borderId="5" xfId="15" applyNumberFormat="1" applyFont="1" applyFill="1" applyBorder="1" applyAlignment="1">
      <alignment/>
    </xf>
    <xf numFmtId="173" fontId="3" fillId="0" borderId="6" xfId="15" applyNumberFormat="1" applyFont="1" applyFill="1" applyBorder="1" applyAlignment="1">
      <alignment/>
    </xf>
    <xf numFmtId="173" fontId="3" fillId="0" borderId="0" xfId="15" applyNumberFormat="1" applyFont="1" applyFill="1" applyAlignment="1">
      <alignment/>
    </xf>
    <xf numFmtId="0" fontId="3" fillId="0" borderId="2" xfId="0" applyFont="1" applyFill="1" applyBorder="1" applyAlignment="1">
      <alignment/>
    </xf>
    <xf numFmtId="173" fontId="2" fillId="0" borderId="0" xfId="15" applyNumberFormat="1" applyFont="1" applyFill="1" applyAlignment="1">
      <alignment/>
    </xf>
    <xf numFmtId="173" fontId="3" fillId="0" borderId="7" xfId="15" applyNumberFormat="1" applyFont="1" applyFill="1" applyBorder="1" applyAlignment="1">
      <alignment/>
    </xf>
    <xf numFmtId="173" fontId="3" fillId="0" borderId="8" xfId="15" applyNumberFormat="1" applyFont="1" applyFill="1" applyBorder="1" applyAlignment="1">
      <alignment/>
    </xf>
    <xf numFmtId="173" fontId="3" fillId="0" borderId="9" xfId="15" applyNumberFormat="1" applyFont="1" applyFill="1" applyBorder="1" applyAlignment="1">
      <alignment/>
    </xf>
    <xf numFmtId="173" fontId="3" fillId="0" borderId="10" xfId="15" applyNumberFormat="1" applyFont="1" applyFill="1" applyBorder="1" applyAlignment="1">
      <alignment/>
    </xf>
    <xf numFmtId="173" fontId="3" fillId="0" borderId="11" xfId="15" applyNumberFormat="1" applyFont="1" applyFill="1" applyBorder="1" applyAlignment="1">
      <alignment/>
    </xf>
    <xf numFmtId="173" fontId="3" fillId="0" borderId="12" xfId="15" applyNumberFormat="1" applyFont="1" applyFill="1" applyBorder="1" applyAlignment="1">
      <alignment/>
    </xf>
    <xf numFmtId="173" fontId="2" fillId="0" borderId="0" xfId="15" applyNumberFormat="1" applyFont="1" applyFill="1" applyBorder="1" applyAlignment="1">
      <alignment/>
    </xf>
    <xf numFmtId="173" fontId="3" fillId="0" borderId="13" xfId="15" applyNumberFormat="1" applyFont="1" applyFill="1" applyBorder="1" applyAlignment="1">
      <alignment/>
    </xf>
    <xf numFmtId="0" fontId="3"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vertical="top"/>
    </xf>
    <xf numFmtId="0" fontId="3" fillId="0" borderId="0" xfId="0" applyFont="1" applyFill="1" applyAlignment="1">
      <alignment horizontal="justify" vertical="top" wrapText="1"/>
    </xf>
    <xf numFmtId="3" fontId="3" fillId="0" borderId="0" xfId="0" applyNumberFormat="1" applyFont="1" applyFill="1" applyAlignment="1">
      <alignment horizontal="right"/>
    </xf>
    <xf numFmtId="3" fontId="3" fillId="0" borderId="13" xfId="0" applyNumberFormat="1" applyFont="1" applyFill="1" applyBorder="1" applyAlignment="1">
      <alignment horizontal="right"/>
    </xf>
    <xf numFmtId="0" fontId="3" fillId="0" borderId="0" xfId="0" applyFont="1" applyFill="1" applyAlignment="1" quotePrefix="1">
      <alignment horizontal="left"/>
    </xf>
    <xf numFmtId="173" fontId="3" fillId="0" borderId="0" xfId="15" applyNumberFormat="1" applyFont="1" applyFill="1" applyAlignment="1">
      <alignment horizontal="justify" vertical="top" wrapText="1"/>
    </xf>
    <xf numFmtId="41" fontId="3" fillId="0" borderId="0" xfId="15" applyNumberFormat="1" applyFont="1" applyFill="1" applyAlignment="1">
      <alignment horizontal="justify" vertical="top" wrapText="1"/>
    </xf>
    <xf numFmtId="43" fontId="3" fillId="0" borderId="14" xfId="0" applyNumberFormat="1" applyFont="1" applyFill="1" applyBorder="1" applyAlignment="1">
      <alignment horizontal="justify" vertical="top" wrapText="1"/>
    </xf>
    <xf numFmtId="43" fontId="3" fillId="0" borderId="0" xfId="0" applyNumberFormat="1" applyFont="1" applyFill="1" applyAlignment="1">
      <alignment horizontal="justify" vertical="top" wrapText="1"/>
    </xf>
    <xf numFmtId="0" fontId="2" fillId="0" borderId="0" xfId="0" applyFont="1" applyBorder="1" applyAlignment="1" quotePrefix="1">
      <alignment horizontal="center"/>
    </xf>
    <xf numFmtId="0" fontId="2" fillId="0" borderId="0" xfId="0" applyFont="1" applyAlignment="1" quotePrefix="1">
      <alignment horizontal="left"/>
    </xf>
    <xf numFmtId="0" fontId="4" fillId="0" borderId="0" xfId="0" applyFont="1" applyFill="1" applyBorder="1" applyAlignment="1">
      <alignment/>
    </xf>
    <xf numFmtId="173" fontId="11" fillId="0" borderId="0" xfId="15" applyNumberFormat="1" applyFont="1" applyFill="1" applyAlignment="1">
      <alignment/>
    </xf>
    <xf numFmtId="0" fontId="2" fillId="0" borderId="0" xfId="0" applyFont="1" applyFill="1" applyBorder="1" applyAlignment="1">
      <alignment horizontal="center"/>
    </xf>
    <xf numFmtId="3" fontId="3" fillId="0" borderId="0" xfId="0" applyNumberFormat="1" applyFont="1" applyFill="1" applyBorder="1" applyAlignment="1">
      <alignment horizontal="right"/>
    </xf>
    <xf numFmtId="41" fontId="3" fillId="0" borderId="0" xfId="0" applyNumberFormat="1" applyFont="1" applyFill="1" applyBorder="1" applyAlignment="1">
      <alignment/>
    </xf>
    <xf numFmtId="173" fontId="3" fillId="0" borderId="15" xfId="15" applyNumberFormat="1" applyFont="1" applyFill="1" applyBorder="1" applyAlignment="1">
      <alignment vertical="top" wrapText="1"/>
    </xf>
    <xf numFmtId="0" fontId="3" fillId="0" borderId="0" xfId="0" applyFont="1" applyFill="1" applyBorder="1" applyAlignment="1">
      <alignment vertical="top" wrapText="1"/>
    </xf>
    <xf numFmtId="0" fontId="2" fillId="0" borderId="0" xfId="0" applyNumberFormat="1" applyFont="1" applyFill="1" applyBorder="1" applyAlignment="1">
      <alignment horizontal="center"/>
    </xf>
    <xf numFmtId="0" fontId="2" fillId="0" borderId="0" xfId="0" applyFont="1" applyFill="1" applyBorder="1" applyAlignment="1" quotePrefix="1">
      <alignment horizontal="center"/>
    </xf>
    <xf numFmtId="0" fontId="2" fillId="0" borderId="0" xfId="0" applyFont="1" applyFill="1" applyBorder="1" applyAlignment="1">
      <alignment horizontal="left"/>
    </xf>
    <xf numFmtId="173" fontId="3" fillId="0" borderId="16" xfId="15" applyNumberFormat="1" applyFont="1" applyFill="1" applyBorder="1" applyAlignment="1">
      <alignment/>
    </xf>
    <xf numFmtId="177" fontId="3" fillId="0" borderId="0" xfId="15" applyNumberFormat="1" applyFont="1" applyFill="1" applyBorder="1" applyAlignment="1">
      <alignment/>
    </xf>
    <xf numFmtId="0" fontId="3" fillId="0" borderId="0" xfId="0" applyFont="1" applyFill="1" applyAlignment="1" quotePrefix="1">
      <alignment horizontal="justify" vertical="top" wrapText="1"/>
    </xf>
    <xf numFmtId="41" fontId="3" fillId="0" borderId="0" xfId="0" applyNumberFormat="1" applyFont="1" applyFill="1" applyAlignment="1">
      <alignment/>
    </xf>
    <xf numFmtId="0" fontId="6" fillId="0" borderId="0" xfId="0" applyFont="1" applyAlignment="1">
      <alignment horizontal="justify" wrapText="1"/>
    </xf>
    <xf numFmtId="43" fontId="3" fillId="0" borderId="2" xfId="15" applyNumberFormat="1" applyFont="1" applyFill="1" applyBorder="1" applyAlignment="1">
      <alignment/>
    </xf>
    <xf numFmtId="43" fontId="3" fillId="0" borderId="0" xfId="15" applyNumberFormat="1" applyFont="1" applyFill="1" applyBorder="1" applyAlignment="1">
      <alignment/>
    </xf>
    <xf numFmtId="178" fontId="2" fillId="0" borderId="4" xfId="15" applyNumberFormat="1" applyFont="1" applyFill="1" applyBorder="1" applyAlignment="1">
      <alignment/>
    </xf>
    <xf numFmtId="178" fontId="3" fillId="0" borderId="0" xfId="15" applyNumberFormat="1" applyFont="1" applyFill="1" applyBorder="1" applyAlignment="1">
      <alignment/>
    </xf>
    <xf numFmtId="178" fontId="3" fillId="0" borderId="3" xfId="15" applyNumberFormat="1" applyFont="1" applyFill="1" applyBorder="1" applyAlignment="1">
      <alignment/>
    </xf>
    <xf numFmtId="178" fontId="3" fillId="0" borderId="5" xfId="15" applyNumberFormat="1" applyFont="1" applyFill="1" applyBorder="1" applyAlignment="1">
      <alignment/>
    </xf>
    <xf numFmtId="178" fontId="3" fillId="0" borderId="16" xfId="15" applyNumberFormat="1" applyFont="1" applyFill="1" applyBorder="1" applyAlignment="1">
      <alignment/>
    </xf>
    <xf numFmtId="178" fontId="3" fillId="0" borderId="6" xfId="15" applyNumberFormat="1" applyFont="1" applyFill="1" applyBorder="1" applyAlignment="1">
      <alignment/>
    </xf>
    <xf numFmtId="43" fontId="3" fillId="0" borderId="1" xfId="15" applyNumberFormat="1" applyFont="1" applyFill="1" applyBorder="1" applyAlignment="1">
      <alignment/>
    </xf>
    <xf numFmtId="43" fontId="3" fillId="0" borderId="3" xfId="15" applyNumberFormat="1" applyFont="1" applyFill="1" applyBorder="1" applyAlignment="1">
      <alignment/>
    </xf>
    <xf numFmtId="43" fontId="2" fillId="0" borderId="4" xfId="15" applyNumberFormat="1" applyFont="1" applyFill="1" applyBorder="1" applyAlignment="1">
      <alignment/>
    </xf>
    <xf numFmtId="0" fontId="3" fillId="0" borderId="0" xfId="0" applyFont="1" applyFill="1" applyAlignment="1">
      <alignment horizontal="left" vertical="top" wrapText="1"/>
    </xf>
    <xf numFmtId="0" fontId="0" fillId="0" borderId="0" xfId="0" applyFont="1" applyAlignment="1">
      <alignment/>
    </xf>
    <xf numFmtId="41" fontId="4" fillId="0" borderId="0" xfId="0" applyNumberFormat="1" applyFont="1" applyBorder="1" applyAlignment="1">
      <alignment/>
    </xf>
    <xf numFmtId="173" fontId="2" fillId="0" borderId="0" xfId="15" applyNumberFormat="1" applyFont="1" applyFill="1" applyAlignment="1" quotePrefix="1">
      <alignment/>
    </xf>
    <xf numFmtId="0" fontId="3" fillId="0" borderId="0" xfId="0" applyFont="1" applyAlignment="1" quotePrefix="1">
      <alignment horizontal="justify" vertical="top" wrapText="1"/>
    </xf>
    <xf numFmtId="2" fontId="2" fillId="0" borderId="0" xfId="0" applyNumberFormat="1" applyFont="1" applyFill="1" applyBorder="1" applyAlignment="1">
      <alignment/>
    </xf>
    <xf numFmtId="0" fontId="9" fillId="0" borderId="0" xfId="0" applyFont="1" applyAlignment="1">
      <alignment/>
    </xf>
    <xf numFmtId="173" fontId="3" fillId="0" borderId="0" xfId="15" applyNumberFormat="1" applyFont="1" applyAlignment="1">
      <alignment horizontal="center"/>
    </xf>
    <xf numFmtId="173" fontId="3" fillId="0" borderId="0" xfId="15" applyNumberFormat="1" applyFont="1" applyAlignment="1">
      <alignment horizontal="right"/>
    </xf>
    <xf numFmtId="173" fontId="3" fillId="0" borderId="0" xfId="0" applyNumberFormat="1" applyFont="1" applyAlignment="1">
      <alignment horizontal="right"/>
    </xf>
    <xf numFmtId="173" fontId="3" fillId="0" borderId="13" xfId="0" applyNumberFormat="1" applyFont="1" applyBorder="1" applyAlignment="1">
      <alignment horizontal="center"/>
    </xf>
    <xf numFmtId="0" fontId="3" fillId="0" borderId="0" xfId="0" applyFont="1" applyAlignment="1">
      <alignment horizontal="right"/>
    </xf>
    <xf numFmtId="0" fontId="3" fillId="0" borderId="0" xfId="0" applyFont="1" applyAlignment="1">
      <alignment horizontal="right" vertical="top"/>
    </xf>
    <xf numFmtId="173" fontId="3" fillId="0" borderId="0" xfId="15" applyNumberFormat="1" applyFont="1" applyAlignment="1">
      <alignment/>
    </xf>
    <xf numFmtId="41" fontId="4" fillId="0" borderId="0" xfId="0" applyNumberFormat="1" applyFont="1" applyAlignment="1">
      <alignment/>
    </xf>
    <xf numFmtId="41" fontId="2" fillId="0" borderId="0" xfId="0" applyNumberFormat="1" applyFont="1" applyAlignment="1">
      <alignment horizontal="center"/>
    </xf>
    <xf numFmtId="173" fontId="3" fillId="0" borderId="0" xfId="0" applyNumberFormat="1" applyFont="1" applyAlignment="1">
      <alignment/>
    </xf>
    <xf numFmtId="173" fontId="3" fillId="0" borderId="0" xfId="0" applyNumberFormat="1" applyFont="1" applyAlignment="1">
      <alignment horizontal="center"/>
    </xf>
    <xf numFmtId="0" fontId="7" fillId="0" borderId="0" xfId="0" applyFont="1" applyFill="1" applyAlignment="1">
      <alignment horizontal="justify" vertical="top" wrapText="1"/>
    </xf>
    <xf numFmtId="0" fontId="0" fillId="0" borderId="0" xfId="0" applyFont="1" applyFill="1" applyAlignment="1">
      <alignment/>
    </xf>
    <xf numFmtId="0" fontId="7" fillId="0" borderId="0" xfId="0" applyFont="1" applyFill="1" applyAlignment="1">
      <alignment horizontal="left" vertical="top"/>
    </xf>
    <xf numFmtId="0" fontId="13" fillId="0" borderId="0" xfId="0" applyFont="1" applyAlignment="1" quotePrefix="1">
      <alignment horizontal="justify" vertical="top" wrapText="1"/>
    </xf>
    <xf numFmtId="173" fontId="3" fillId="0" borderId="0" xfId="15" applyNumberFormat="1" applyFont="1" applyFill="1" applyBorder="1" applyAlignment="1">
      <alignment vertical="top" wrapText="1"/>
    </xf>
    <xf numFmtId="0" fontId="1" fillId="0" borderId="0" xfId="0" applyFont="1" applyFill="1" applyAlignment="1">
      <alignment horizontal="left"/>
    </xf>
    <xf numFmtId="0" fontId="2" fillId="0" borderId="0" xfId="0" applyFont="1" applyFill="1" applyAlignment="1">
      <alignment horizontal="left"/>
    </xf>
    <xf numFmtId="173" fontId="2" fillId="0" borderId="0" xfId="15" applyNumberFormat="1" applyFont="1" applyFill="1" applyAlignment="1">
      <alignment horizontal="centerContinuous"/>
    </xf>
    <xf numFmtId="173" fontId="3" fillId="0" borderId="0" xfId="15" applyNumberFormat="1" applyFont="1" applyFill="1" applyAlignment="1">
      <alignment horizontal="centerContinuous"/>
    </xf>
    <xf numFmtId="173" fontId="3" fillId="0" borderId="0" xfId="15" applyNumberFormat="1" applyFont="1" applyFill="1" applyBorder="1" applyAlignment="1">
      <alignment horizontal="right"/>
    </xf>
    <xf numFmtId="0" fontId="2" fillId="0" borderId="0" xfId="0" applyFont="1" applyAlignment="1">
      <alignment horizontal="left"/>
    </xf>
    <xf numFmtId="43" fontId="3" fillId="0" borderId="0" xfId="15" applyNumberFormat="1" applyFont="1" applyAlignment="1">
      <alignment/>
    </xf>
    <xf numFmtId="41" fontId="3" fillId="0" borderId="0" xfId="0" applyNumberFormat="1" applyFont="1" applyAlignment="1">
      <alignment horizontal="left"/>
    </xf>
    <xf numFmtId="41" fontId="3" fillId="0" borderId="0" xfId="0" applyNumberFormat="1" applyFont="1" applyAlignment="1">
      <alignment/>
    </xf>
    <xf numFmtId="41" fontId="3" fillId="0" borderId="0" xfId="15" applyNumberFormat="1" applyFont="1" applyAlignment="1">
      <alignment horizontal="center"/>
    </xf>
    <xf numFmtId="41" fontId="3" fillId="0" borderId="13" xfId="0" applyNumberFormat="1" applyFont="1" applyBorder="1" applyAlignment="1">
      <alignment horizontal="center"/>
    </xf>
    <xf numFmtId="173" fontId="3" fillId="0" borderId="0" xfId="15" applyNumberFormat="1" applyFont="1" applyAlignment="1">
      <alignment horizontal="centerContinuous"/>
    </xf>
    <xf numFmtId="173" fontId="3" fillId="0" borderId="1" xfId="15" applyNumberFormat="1" applyFont="1" applyBorder="1" applyAlignment="1">
      <alignment horizontal="centerContinuous"/>
    </xf>
    <xf numFmtId="0" fontId="3" fillId="0" borderId="1" xfId="0" applyFont="1" applyFill="1" applyBorder="1" applyAlignment="1">
      <alignment horizontal="centerContinuous"/>
    </xf>
    <xf numFmtId="0" fontId="3" fillId="0" borderId="0" xfId="0" applyFont="1" applyBorder="1" applyAlignment="1">
      <alignment horizontal="centerContinuous"/>
    </xf>
    <xf numFmtId="0" fontId="9" fillId="0" borderId="0" xfId="0" applyFont="1" applyBorder="1" applyAlignment="1">
      <alignment/>
    </xf>
    <xf numFmtId="172" fontId="2" fillId="0" borderId="0" xfId="0" applyNumberFormat="1" applyFont="1" applyFill="1" applyBorder="1" applyAlignment="1">
      <alignment horizontal="center"/>
    </xf>
    <xf numFmtId="0" fontId="2" fillId="0" borderId="2" xfId="0" applyFont="1" applyFill="1" applyBorder="1" applyAlignment="1">
      <alignment horizontal="center"/>
    </xf>
    <xf numFmtId="41" fontId="3" fillId="0" borderId="0" xfId="0" applyNumberFormat="1" applyFont="1" applyBorder="1" applyAlignment="1">
      <alignment/>
    </xf>
    <xf numFmtId="0" fontId="2" fillId="0" borderId="0" xfId="0" applyFont="1" applyBorder="1" applyAlignment="1">
      <alignment/>
    </xf>
    <xf numFmtId="41" fontId="2" fillId="0" borderId="0" xfId="0" applyNumberFormat="1" applyFont="1" applyBorder="1" applyAlignment="1">
      <alignment/>
    </xf>
    <xf numFmtId="173" fontId="3" fillId="0" borderId="0" xfId="15" applyNumberFormat="1" applyFont="1" applyBorder="1" applyAlignment="1">
      <alignment/>
    </xf>
    <xf numFmtId="173" fontId="3" fillId="0" borderId="2" xfId="15" applyNumberFormat="1" applyFont="1" applyBorder="1" applyAlignment="1">
      <alignment/>
    </xf>
    <xf numFmtId="173" fontId="3" fillId="0" borderId="3" xfId="15" applyNumberFormat="1" applyFont="1" applyBorder="1" applyAlignment="1">
      <alignment/>
    </xf>
    <xf numFmtId="173" fontId="3" fillId="0" borderId="0" xfId="0" applyNumberFormat="1" applyFont="1" applyBorder="1" applyAlignment="1">
      <alignment/>
    </xf>
    <xf numFmtId="41" fontId="3" fillId="0" borderId="0" xfId="0" applyNumberFormat="1" applyFont="1" applyBorder="1" applyAlignment="1">
      <alignment horizontal="center"/>
    </xf>
    <xf numFmtId="41" fontId="3" fillId="0" borderId="0" xfId="15" applyNumberFormat="1" applyFont="1" applyFill="1" applyBorder="1" applyAlignment="1">
      <alignment/>
    </xf>
    <xf numFmtId="0" fontId="9" fillId="0" borderId="0" xfId="0" applyFont="1" applyFill="1" applyBorder="1" applyAlignment="1">
      <alignment/>
    </xf>
    <xf numFmtId="173" fontId="3" fillId="0" borderId="5" xfId="15" applyNumberFormat="1" applyFont="1" applyBorder="1" applyAlignment="1">
      <alignment/>
    </xf>
    <xf numFmtId="173" fontId="3" fillId="0" borderId="16" xfId="15" applyNumberFormat="1" applyFont="1" applyBorder="1" applyAlignment="1">
      <alignment/>
    </xf>
    <xf numFmtId="173" fontId="3" fillId="0" borderId="6" xfId="15" applyNumberFormat="1" applyFont="1" applyBorder="1" applyAlignment="1">
      <alignment/>
    </xf>
    <xf numFmtId="173" fontId="2" fillId="0" borderId="4" xfId="15" applyNumberFormat="1" applyFont="1" applyBorder="1" applyAlignment="1">
      <alignment/>
    </xf>
    <xf numFmtId="0" fontId="14" fillId="0" borderId="0" xfId="0" applyFont="1" applyBorder="1" applyAlignment="1">
      <alignment/>
    </xf>
    <xf numFmtId="173" fontId="15" fillId="0" borderId="0" xfId="15" applyNumberFormat="1" applyFont="1" applyFill="1" applyBorder="1" applyAlignment="1">
      <alignment horizontal="justify" wrapText="1"/>
    </xf>
    <xf numFmtId="173" fontId="15" fillId="0" borderId="0" xfId="15" applyNumberFormat="1" applyFont="1" applyFill="1" applyAlignment="1">
      <alignment/>
    </xf>
    <xf numFmtId="173" fontId="3" fillId="0" borderId="0" xfId="0" applyNumberFormat="1" applyFont="1" applyFill="1" applyAlignment="1">
      <alignment/>
    </xf>
    <xf numFmtId="173" fontId="3" fillId="0" borderId="0" xfId="0" applyNumberFormat="1" applyFont="1" applyFill="1" applyBorder="1" applyAlignment="1">
      <alignment/>
    </xf>
    <xf numFmtId="41" fontId="3" fillId="0" borderId="2" xfId="0" applyNumberFormat="1" applyFont="1" applyBorder="1" applyAlignment="1">
      <alignment/>
    </xf>
    <xf numFmtId="41" fontId="2" fillId="0" borderId="0" xfId="0" applyNumberFormat="1" applyFont="1" applyBorder="1" applyAlignment="1">
      <alignment horizontal="center"/>
    </xf>
    <xf numFmtId="41" fontId="2" fillId="0" borderId="0" xfId="0" applyNumberFormat="1" applyFont="1" applyFill="1" applyBorder="1" applyAlignment="1">
      <alignment horizontal="center"/>
    </xf>
    <xf numFmtId="41" fontId="2" fillId="0" borderId="2" xfId="0" applyNumberFormat="1" applyFont="1" applyBorder="1" applyAlignment="1">
      <alignment horizontal="center"/>
    </xf>
    <xf numFmtId="37" fontId="3" fillId="0" borderId="0" xfId="0" applyNumberFormat="1" applyFont="1" applyBorder="1" applyAlignment="1">
      <alignment horizontal="right"/>
    </xf>
    <xf numFmtId="173" fontId="3" fillId="0" borderId="0" xfId="15" applyNumberFormat="1" applyFont="1" applyBorder="1" applyAlignment="1">
      <alignment horizontal="right"/>
    </xf>
    <xf numFmtId="173" fontId="3" fillId="0" borderId="2" xfId="15" applyNumberFormat="1" applyFont="1" applyBorder="1" applyAlignment="1">
      <alignment horizontal="right"/>
    </xf>
    <xf numFmtId="41" fontId="3" fillId="0" borderId="3" xfId="0" applyNumberFormat="1" applyFont="1" applyBorder="1" applyAlignment="1">
      <alignment/>
    </xf>
    <xf numFmtId="173" fontId="3" fillId="0" borderId="3" xfId="15" applyNumberFormat="1" applyFont="1" applyBorder="1" applyAlignment="1">
      <alignment horizontal="right"/>
    </xf>
    <xf numFmtId="41" fontId="3" fillId="0" borderId="0" xfId="0" applyNumberFormat="1" applyFont="1" applyAlignment="1">
      <alignment horizontal="right"/>
    </xf>
    <xf numFmtId="0" fontId="3" fillId="0" borderId="0" xfId="0" applyFont="1" applyAlignment="1" quotePrefix="1">
      <alignment horizontal="left"/>
    </xf>
    <xf numFmtId="41" fontId="3" fillId="0" borderId="13" xfId="0" applyNumberFormat="1" applyFont="1" applyBorder="1" applyAlignment="1">
      <alignment/>
    </xf>
    <xf numFmtId="0" fontId="2" fillId="0" borderId="0" xfId="0" applyFont="1" applyFill="1" applyBorder="1" applyAlignment="1">
      <alignment/>
    </xf>
    <xf numFmtId="41" fontId="3" fillId="0" borderId="0" xfId="0" applyNumberFormat="1" applyFont="1" applyFill="1" applyBorder="1" applyAlignment="1">
      <alignment horizontal="left"/>
    </xf>
    <xf numFmtId="173" fontId="2" fillId="0" borderId="0" xfId="15" applyNumberFormat="1" applyFont="1" applyAlignment="1">
      <alignment horizontal="left"/>
    </xf>
    <xf numFmtId="173" fontId="3" fillId="0" borderId="0" xfId="15" applyNumberFormat="1" applyFont="1" applyAlignment="1">
      <alignment horizontal="left"/>
    </xf>
    <xf numFmtId="39" fontId="3" fillId="0" borderId="0" xfId="0" applyNumberFormat="1" applyFont="1" applyFill="1" applyBorder="1" applyAlignment="1">
      <alignment/>
    </xf>
    <xf numFmtId="0" fontId="2" fillId="0" borderId="0" xfId="0" applyFont="1" applyFill="1" applyBorder="1" applyAlignment="1">
      <alignment horizontal="centerContinuous"/>
    </xf>
    <xf numFmtId="173" fontId="2" fillId="0" borderId="0" xfId="15" applyNumberFormat="1" applyFont="1" applyFill="1" applyBorder="1" applyAlignment="1">
      <alignment horizontal="center"/>
    </xf>
    <xf numFmtId="173" fontId="2" fillId="0" borderId="0" xfId="15" applyNumberFormat="1" applyFont="1" applyFill="1" applyBorder="1" applyAlignment="1" quotePrefix="1">
      <alignment horizontal="center"/>
    </xf>
    <xf numFmtId="173" fontId="2" fillId="0" borderId="2" xfId="15" applyNumberFormat="1" applyFont="1" applyFill="1" applyBorder="1" applyAlignment="1">
      <alignment horizontal="center"/>
    </xf>
    <xf numFmtId="0" fontId="2" fillId="0" borderId="2" xfId="0" applyFont="1" applyFill="1" applyBorder="1" applyAlignment="1" quotePrefix="1">
      <alignment horizontal="center"/>
    </xf>
    <xf numFmtId="0" fontId="2" fillId="0" borderId="0" xfId="0" applyFont="1" applyFill="1" applyAlignment="1">
      <alignment/>
    </xf>
    <xf numFmtId="0" fontId="2" fillId="0" borderId="0" xfId="0" applyFont="1" applyFill="1" applyAlignment="1">
      <alignment/>
    </xf>
    <xf numFmtId="37" fontId="3" fillId="0" borderId="13" xfId="0" applyNumberFormat="1" applyFont="1" applyFill="1" applyBorder="1" applyAlignment="1">
      <alignment/>
    </xf>
    <xf numFmtId="17" fontId="5" fillId="0" borderId="0" xfId="0" applyNumberFormat="1" applyFont="1" applyFill="1" applyBorder="1" applyAlignment="1">
      <alignment horizontal="center"/>
    </xf>
    <xf numFmtId="41" fontId="2" fillId="0" borderId="0" xfId="0" applyNumberFormat="1" applyFont="1" applyAlignment="1">
      <alignment horizontal="right"/>
    </xf>
    <xf numFmtId="0" fontId="3" fillId="0" borderId="0" xfId="0" applyFont="1" applyAlignment="1">
      <alignment horizontal="right" vertical="justify"/>
    </xf>
    <xf numFmtId="0" fontId="0" fillId="0" borderId="0" xfId="0" applyFont="1" applyAlignment="1">
      <alignment/>
    </xf>
    <xf numFmtId="0" fontId="2" fillId="0" borderId="0" xfId="0" applyFont="1" applyFill="1" applyAlignment="1">
      <alignment horizontal="left" vertical="top"/>
    </xf>
    <xf numFmtId="0" fontId="2" fillId="0" borderId="2" xfId="0" applyFont="1" applyFill="1" applyBorder="1" applyAlignment="1">
      <alignment horizontal="left" vertical="top"/>
    </xf>
    <xf numFmtId="0" fontId="3" fillId="0" borderId="2" xfId="0" applyFont="1" applyFill="1" applyBorder="1" applyAlignment="1">
      <alignment vertical="top"/>
    </xf>
    <xf numFmtId="0" fontId="2" fillId="0" borderId="0" xfId="0" applyFont="1" applyFill="1" applyAlignment="1">
      <alignment vertical="top"/>
    </xf>
    <xf numFmtId="0" fontId="10" fillId="0" borderId="0" xfId="0" applyFont="1" applyFill="1" applyAlignment="1">
      <alignment/>
    </xf>
    <xf numFmtId="0" fontId="3" fillId="0" borderId="0" xfId="0" applyFont="1" applyFill="1" applyAlignment="1">
      <alignment horizontal="justify" vertical="top"/>
    </xf>
    <xf numFmtId="0" fontId="3" fillId="0" borderId="0" xfId="0" applyFont="1" applyFill="1" applyAlignment="1">
      <alignment vertical="top" wrapText="1"/>
    </xf>
    <xf numFmtId="37" fontId="3" fillId="0" borderId="0" xfId="0" applyNumberFormat="1" applyFont="1" applyFill="1" applyBorder="1" applyAlignment="1">
      <alignment horizontal="right" vertical="top" wrapText="1"/>
    </xf>
    <xf numFmtId="37" fontId="3" fillId="0" borderId="0" xfId="0" applyNumberFormat="1" applyFont="1" applyFill="1" applyAlignment="1">
      <alignment vertical="top"/>
    </xf>
    <xf numFmtId="0" fontId="2" fillId="0" borderId="0" xfId="0" applyFont="1" applyFill="1" applyAlignment="1">
      <alignment horizontal="center" vertical="top"/>
    </xf>
    <xf numFmtId="0" fontId="9" fillId="0" borderId="0" xfId="0" applyFont="1" applyFill="1" applyAlignment="1">
      <alignment horizontal="center" vertical="top"/>
    </xf>
    <xf numFmtId="0" fontId="8" fillId="0" borderId="0" xfId="0" applyFont="1" applyFill="1" applyAlignment="1">
      <alignment vertical="top"/>
    </xf>
    <xf numFmtId="0" fontId="2" fillId="0" borderId="0" xfId="0" applyFont="1" applyFill="1" applyAlignment="1" quotePrefix="1">
      <alignment horizontal="center" vertical="top"/>
    </xf>
    <xf numFmtId="41" fontId="3" fillId="0" borderId="0" xfId="0" applyNumberFormat="1" applyFont="1" applyFill="1" applyAlignment="1">
      <alignment vertical="top"/>
    </xf>
    <xf numFmtId="173" fontId="3" fillId="0" borderId="0" xfId="15" applyNumberFormat="1" applyFont="1" applyFill="1" applyAlignment="1">
      <alignment vertical="top"/>
    </xf>
    <xf numFmtId="41" fontId="3" fillId="0" borderId="0" xfId="15" applyNumberFormat="1" applyFont="1" applyFill="1" applyAlignment="1">
      <alignment vertical="top"/>
    </xf>
    <xf numFmtId="173" fontId="3" fillId="0" borderId="13" xfId="15" applyNumberFormat="1" applyFont="1" applyFill="1" applyBorder="1" applyAlignment="1">
      <alignment vertical="top"/>
    </xf>
    <xf numFmtId="173" fontId="3" fillId="0" borderId="0" xfId="15" applyNumberFormat="1" applyFont="1" applyFill="1" applyBorder="1" applyAlignment="1">
      <alignment vertical="top"/>
    </xf>
    <xf numFmtId="41" fontId="3" fillId="0" borderId="0" xfId="0" applyNumberFormat="1" applyFont="1" applyFill="1" applyBorder="1" applyAlignment="1">
      <alignment vertical="top"/>
    </xf>
    <xf numFmtId="177" fontId="3" fillId="0" borderId="0" xfId="0" applyNumberFormat="1" applyFont="1" applyFill="1" applyAlignment="1">
      <alignment vertical="top"/>
    </xf>
    <xf numFmtId="0" fontId="2" fillId="0" borderId="0" xfId="0" applyFont="1" applyFill="1" applyBorder="1" applyAlignment="1">
      <alignment horizontal="center" vertical="top"/>
    </xf>
    <xf numFmtId="0" fontId="10" fillId="0" borderId="0" xfId="0" applyFont="1" applyFill="1" applyAlignment="1">
      <alignment horizontal="center" vertical="top"/>
    </xf>
    <xf numFmtId="0" fontId="2" fillId="0" borderId="0" xfId="0" applyFont="1" applyFill="1" applyAlignment="1">
      <alignment horizontal="center" vertical="top" wrapText="1"/>
    </xf>
    <xf numFmtId="41" fontId="3" fillId="0" borderId="13" xfId="15" applyNumberFormat="1" applyFont="1" applyFill="1" applyBorder="1" applyAlignment="1">
      <alignment vertical="top"/>
    </xf>
    <xf numFmtId="16" fontId="4" fillId="0" borderId="0" xfId="0" applyNumberFormat="1" applyFont="1" applyFill="1" applyAlignment="1">
      <alignment/>
    </xf>
    <xf numFmtId="173" fontId="2" fillId="0" borderId="0" xfId="15" applyNumberFormat="1" applyFont="1" applyBorder="1" applyAlignment="1">
      <alignment horizontal="center"/>
    </xf>
    <xf numFmtId="0" fontId="4" fillId="0" borderId="2" xfId="0" applyFont="1" applyFill="1" applyBorder="1" applyAlignment="1">
      <alignment/>
    </xf>
    <xf numFmtId="0" fontId="2" fillId="0" borderId="0" xfId="0" applyFont="1" applyBorder="1" applyAlignment="1">
      <alignment horizontal="centerContinuous"/>
    </xf>
    <xf numFmtId="0" fontId="2" fillId="0" borderId="0" xfId="0" applyFont="1" applyFill="1" applyAlignment="1">
      <alignment horizontal="left" vertical="top"/>
    </xf>
    <xf numFmtId="0" fontId="2" fillId="0" borderId="0" xfId="0" applyFont="1" applyFill="1" applyBorder="1" applyAlignment="1">
      <alignment horizontal="center"/>
    </xf>
    <xf numFmtId="0" fontId="4" fillId="0" borderId="0" xfId="0" applyFont="1" applyFill="1" applyAlignment="1">
      <alignment wrapText="1"/>
    </xf>
    <xf numFmtId="0" fontId="4" fillId="0" borderId="0" xfId="0" applyFont="1" applyAlignment="1">
      <alignment wrapText="1"/>
    </xf>
    <xf numFmtId="0" fontId="2" fillId="0" borderId="0" xfId="0" applyFont="1" applyAlignment="1">
      <alignment horizontal="left"/>
    </xf>
    <xf numFmtId="173" fontId="3" fillId="0" borderId="0" xfId="15" applyNumberFormat="1" applyFont="1" applyFill="1" applyAlignment="1">
      <alignment horizontal="justify" wrapText="1"/>
    </xf>
    <xf numFmtId="173" fontId="15" fillId="0" borderId="0" xfId="15" applyNumberFormat="1" applyFont="1" applyFill="1" applyAlignment="1">
      <alignment horizontal="justify" wrapText="1"/>
    </xf>
    <xf numFmtId="0" fontId="3" fillId="0" borderId="0" xfId="0" applyFont="1" applyAlignment="1">
      <alignment horizontal="left"/>
    </xf>
    <xf numFmtId="0" fontId="3" fillId="0" borderId="0" xfId="0" applyFont="1" applyAlignment="1">
      <alignment wrapText="1"/>
    </xf>
    <xf numFmtId="0" fontId="12" fillId="0" borderId="0" xfId="0" applyFont="1" applyAlignment="1">
      <alignment horizontal="center"/>
    </xf>
    <xf numFmtId="0" fontId="3" fillId="0" borderId="0" xfId="0" applyFont="1" applyAlignment="1">
      <alignment horizontal="left" wrapText="1"/>
    </xf>
    <xf numFmtId="0" fontId="3" fillId="0" borderId="0" xfId="0" applyNumberFormat="1" applyFont="1" applyAlignment="1">
      <alignment horizontal="justify" vertical="top" wrapText="1"/>
    </xf>
    <xf numFmtId="0" fontId="0"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NumberFormat="1" applyFont="1" applyFill="1" applyAlignment="1">
      <alignment horizontal="justify" vertical="top" wrapText="1"/>
    </xf>
    <xf numFmtId="0" fontId="0" fillId="0" borderId="0" xfId="0" applyAlignment="1">
      <alignment wrapText="1"/>
    </xf>
    <xf numFmtId="0" fontId="3" fillId="0" borderId="0" xfId="0" applyFont="1" applyFill="1" applyAlignment="1">
      <alignment horizontal="justify" vertical="top" wrapText="1"/>
    </xf>
    <xf numFmtId="0" fontId="3" fillId="0" borderId="0" xfId="0" applyFont="1" applyAlignment="1">
      <alignment/>
    </xf>
    <xf numFmtId="0" fontId="0" fillId="0" borderId="0" xfId="0" applyFont="1" applyAlignment="1">
      <alignment/>
    </xf>
    <xf numFmtId="0" fontId="2" fillId="0" borderId="0" xfId="0" applyFont="1" applyAlignment="1">
      <alignment horizontal="left" wrapText="1"/>
    </xf>
    <xf numFmtId="0" fontId="3" fillId="0" borderId="0" xfId="0" applyFont="1" applyFill="1" applyAlignment="1" quotePrefix="1">
      <alignment horizontal="justify" vertical="top" wrapText="1"/>
    </xf>
    <xf numFmtId="0" fontId="3" fillId="0" borderId="0" xfId="0" applyFont="1" applyAlignment="1" quotePrefix="1">
      <alignment horizontal="justify" vertical="top" wrapText="1"/>
    </xf>
    <xf numFmtId="0" fontId="3" fillId="0" borderId="0" xfId="0" applyFont="1" applyFill="1" applyAlignment="1">
      <alignment horizontal="left" vertical="top" wrapText="1"/>
    </xf>
    <xf numFmtId="0" fontId="0" fillId="0" borderId="0" xfId="0" applyFont="1" applyAlignment="1">
      <alignment horizontal="justify" vertical="top"/>
    </xf>
    <xf numFmtId="0" fontId="3" fillId="0" borderId="0" xfId="0" applyFont="1" applyFill="1" applyAlignment="1">
      <alignment horizontal="justify" vertical="top"/>
    </xf>
    <xf numFmtId="0" fontId="3" fillId="0" borderId="0" xfId="0" applyFont="1" applyFill="1" applyAlignment="1">
      <alignment vertical="top" wrapText="1"/>
    </xf>
    <xf numFmtId="0" fontId="3" fillId="0" borderId="0" xfId="0" applyNumberFormat="1" applyFont="1" applyFill="1" applyAlignment="1">
      <alignment horizontal="justify" vertical="top"/>
    </xf>
    <xf numFmtId="0" fontId="2" fillId="0" borderId="0" xfId="0" applyFont="1" applyFill="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51"/>
  <sheetViews>
    <sheetView tabSelected="1" view="pageBreakPreview" zoomScale="75" zoomScaleNormal="120" zoomScaleSheetLayoutView="75" workbookViewId="0" topLeftCell="A1">
      <selection activeCell="O10" sqref="O10"/>
    </sheetView>
  </sheetViews>
  <sheetFormatPr defaultColWidth="9.140625" defaultRowHeight="12.75"/>
  <cols>
    <col min="1" max="2" width="9.140625" style="11" customWidth="1"/>
    <col min="3" max="3" width="22.421875" style="11" customWidth="1"/>
    <col min="4" max="4" width="17.8515625" style="111" customWidth="1"/>
    <col min="5" max="5" width="4.57421875" style="5" customWidth="1"/>
    <col min="6" max="6" width="13.57421875" style="5" customWidth="1"/>
    <col min="7" max="7" width="4.421875" style="5" customWidth="1"/>
    <col min="8" max="8" width="14.00390625" style="111" customWidth="1"/>
    <col min="9" max="9" width="3.57421875" style="5" customWidth="1"/>
    <col min="10" max="10" width="16.57421875" style="5" customWidth="1"/>
    <col min="11" max="11" width="1.7109375" style="11" customWidth="1"/>
    <col min="12" max="12" width="10.7109375" style="11" hidden="1" customWidth="1"/>
    <col min="13" max="13" width="10.28125" style="11" hidden="1" customWidth="1"/>
    <col min="14" max="16384" width="9.140625" style="11" customWidth="1"/>
  </cols>
  <sheetData>
    <row r="1" spans="1:10" s="13" customFormat="1" ht="15">
      <c r="A1" s="121" t="s">
        <v>0</v>
      </c>
      <c r="B1" s="25"/>
      <c r="C1" s="25"/>
      <c r="D1" s="123"/>
      <c r="E1" s="25"/>
      <c r="F1" s="25"/>
      <c r="G1" s="25"/>
      <c r="H1" s="123"/>
      <c r="I1" s="25"/>
      <c r="J1" s="25"/>
    </row>
    <row r="2" spans="1:10" s="13" customFormat="1" ht="15">
      <c r="A2" s="121" t="s">
        <v>1</v>
      </c>
      <c r="B2" s="25"/>
      <c r="C2" s="25"/>
      <c r="D2" s="123"/>
      <c r="E2" s="25"/>
      <c r="F2" s="25"/>
      <c r="G2" s="25"/>
      <c r="H2" s="123"/>
      <c r="I2" s="25"/>
      <c r="J2" s="25"/>
    </row>
    <row r="3" spans="1:10" s="13" customFormat="1" ht="13.5">
      <c r="A3" s="122" t="s">
        <v>25</v>
      </c>
      <c r="B3" s="26"/>
      <c r="C3" s="26"/>
      <c r="D3" s="124"/>
      <c r="E3" s="26"/>
      <c r="F3" s="26"/>
      <c r="G3" s="26"/>
      <c r="H3" s="124"/>
      <c r="I3" s="26"/>
      <c r="J3" s="26"/>
    </row>
    <row r="4" spans="1:10" s="13" customFormat="1" ht="13.5">
      <c r="A4" s="122" t="s">
        <v>266</v>
      </c>
      <c r="B4" s="26"/>
      <c r="C4" s="26"/>
      <c r="D4" s="124"/>
      <c r="E4" s="26"/>
      <c r="F4" s="26"/>
      <c r="G4" s="26"/>
      <c r="H4" s="124"/>
      <c r="I4" s="26"/>
      <c r="J4" s="26"/>
    </row>
    <row r="5" spans="1:10" s="13" customFormat="1" ht="13.5">
      <c r="A5" s="26"/>
      <c r="B5" s="26"/>
      <c r="C5" s="26"/>
      <c r="D5" s="124"/>
      <c r="E5" s="26"/>
      <c r="F5" s="26"/>
      <c r="G5" s="26"/>
      <c r="H5" s="124"/>
      <c r="I5" s="26"/>
      <c r="J5" s="26"/>
    </row>
    <row r="6" spans="1:12" s="13" customFormat="1" ht="13.5">
      <c r="A6" s="27"/>
      <c r="B6" s="27"/>
      <c r="C6" s="27"/>
      <c r="D6" s="41"/>
      <c r="E6" s="27"/>
      <c r="F6" s="27"/>
      <c r="G6" s="27"/>
      <c r="H6" s="41"/>
      <c r="I6" s="27"/>
      <c r="J6" s="27"/>
      <c r="K6" s="30"/>
      <c r="L6" s="30"/>
    </row>
    <row r="7" spans="1:12" s="13" customFormat="1" ht="13.5">
      <c r="A7" s="30"/>
      <c r="B7" s="30"/>
      <c r="C7" s="30"/>
      <c r="D7" s="216" t="s">
        <v>152</v>
      </c>
      <c r="E7" s="216"/>
      <c r="F7" s="216"/>
      <c r="G7" s="175"/>
      <c r="H7" s="216" t="s">
        <v>153</v>
      </c>
      <c r="I7" s="216"/>
      <c r="J7" s="216"/>
      <c r="K7" s="28"/>
      <c r="L7" s="28"/>
    </row>
    <row r="8" spans="1:12" s="13" customFormat="1" ht="13.5">
      <c r="A8" s="30"/>
      <c r="B8" s="30"/>
      <c r="C8" s="30"/>
      <c r="D8" s="74"/>
      <c r="E8" s="74"/>
      <c r="F8" s="74"/>
      <c r="G8" s="175"/>
      <c r="H8" s="74"/>
      <c r="I8" s="74"/>
      <c r="J8" s="74"/>
      <c r="K8" s="28"/>
      <c r="L8" s="28"/>
    </row>
    <row r="9" spans="1:12" s="13" customFormat="1" ht="13.5">
      <c r="A9" s="30"/>
      <c r="B9" s="30"/>
      <c r="C9" s="30"/>
      <c r="D9" s="176"/>
      <c r="E9" s="74"/>
      <c r="F9" s="74" t="s">
        <v>280</v>
      </c>
      <c r="G9" s="74"/>
      <c r="H9" s="177"/>
      <c r="I9" s="80"/>
      <c r="J9" s="80"/>
      <c r="K9" s="28"/>
      <c r="L9" s="28"/>
    </row>
    <row r="10" spans="1:12" s="13" customFormat="1" ht="13.5">
      <c r="A10" s="30"/>
      <c r="B10" s="30"/>
      <c r="C10" s="30"/>
      <c r="D10" s="176" t="s">
        <v>149</v>
      </c>
      <c r="E10" s="74"/>
      <c r="F10" s="74" t="s">
        <v>262</v>
      </c>
      <c r="G10" s="74"/>
      <c r="H10" s="176" t="s">
        <v>80</v>
      </c>
      <c r="I10" s="74"/>
      <c r="J10" s="74" t="s">
        <v>101</v>
      </c>
      <c r="K10" s="29"/>
      <c r="L10" s="29"/>
    </row>
    <row r="11" spans="1:12" s="13" customFormat="1" ht="13.5">
      <c r="A11" s="30"/>
      <c r="B11" s="30"/>
      <c r="C11" s="30"/>
      <c r="D11" s="176" t="s">
        <v>150</v>
      </c>
      <c r="E11" s="74"/>
      <c r="F11" s="74" t="s">
        <v>150</v>
      </c>
      <c r="G11" s="74"/>
      <c r="H11" s="176" t="s">
        <v>154</v>
      </c>
      <c r="I11" s="74"/>
      <c r="J11" s="74" t="s">
        <v>154</v>
      </c>
      <c r="K11" s="29"/>
      <c r="L11" s="29"/>
    </row>
    <row r="12" spans="1:12" s="13" customFormat="1" ht="13.5">
      <c r="A12" s="72"/>
      <c r="B12" s="72"/>
      <c r="C12" s="72"/>
      <c r="D12" s="176" t="s">
        <v>180</v>
      </c>
      <c r="E12" s="80"/>
      <c r="F12" s="74" t="s">
        <v>157</v>
      </c>
      <c r="G12" s="81"/>
      <c r="H12" s="176" t="s">
        <v>180</v>
      </c>
      <c r="I12" s="80"/>
      <c r="J12" s="74" t="s">
        <v>157</v>
      </c>
      <c r="K12" s="22"/>
      <c r="L12" s="22"/>
    </row>
    <row r="13" spans="1:13" s="13" customFormat="1" ht="13.5">
      <c r="A13" s="30"/>
      <c r="B13" s="30"/>
      <c r="C13" s="30"/>
      <c r="D13" s="176" t="s">
        <v>151</v>
      </c>
      <c r="E13" s="80"/>
      <c r="F13" s="137" t="s">
        <v>151</v>
      </c>
      <c r="G13" s="81"/>
      <c r="H13" s="176" t="s">
        <v>151</v>
      </c>
      <c r="I13" s="80"/>
      <c r="J13" s="137" t="s">
        <v>177</v>
      </c>
      <c r="K13" s="74"/>
      <c r="L13" s="22" t="s">
        <v>155</v>
      </c>
      <c r="M13" s="13" t="s">
        <v>155</v>
      </c>
    </row>
    <row r="14" spans="1:13" s="13" customFormat="1" ht="13.5">
      <c r="A14" s="48"/>
      <c r="B14" s="48"/>
      <c r="C14" s="48"/>
      <c r="D14" s="178" t="s">
        <v>4</v>
      </c>
      <c r="E14" s="138"/>
      <c r="F14" s="138" t="s">
        <v>4</v>
      </c>
      <c r="G14" s="179"/>
      <c r="H14" s="178" t="s">
        <v>4</v>
      </c>
      <c r="I14" s="138"/>
      <c r="J14" s="138" t="s">
        <v>4</v>
      </c>
      <c r="K14" s="22"/>
      <c r="L14" s="183">
        <v>38961</v>
      </c>
      <c r="M14" s="211">
        <v>39330</v>
      </c>
    </row>
    <row r="15" spans="1:12" s="13" customFormat="1" ht="13.5">
      <c r="A15" s="24"/>
      <c r="B15" s="24"/>
      <c r="C15" s="24"/>
      <c r="D15" s="47"/>
      <c r="E15" s="74"/>
      <c r="F15" s="74"/>
      <c r="G15" s="74"/>
      <c r="H15" s="47"/>
      <c r="I15" s="30"/>
      <c r="J15" s="74"/>
      <c r="K15" s="30"/>
      <c r="L15" s="30"/>
    </row>
    <row r="16" spans="1:13" s="13" customFormat="1" ht="13.5">
      <c r="A16" s="30" t="s">
        <v>26</v>
      </c>
      <c r="B16" s="30"/>
      <c r="C16" s="30"/>
      <c r="D16" s="47">
        <f>H16-L16</f>
        <v>4860</v>
      </c>
      <c r="E16" s="32"/>
      <c r="F16" s="40">
        <f>J16-M16</f>
        <v>6469</v>
      </c>
      <c r="G16" s="32"/>
      <c r="H16" s="47">
        <v>24133</v>
      </c>
      <c r="I16" s="40"/>
      <c r="J16" s="32">
        <v>21019</v>
      </c>
      <c r="K16" s="112"/>
      <c r="L16" s="47">
        <v>19273</v>
      </c>
      <c r="M16" s="13">
        <v>14550</v>
      </c>
    </row>
    <row r="17" spans="1:12" s="13" customFormat="1" ht="13.5">
      <c r="A17" s="24"/>
      <c r="B17" s="24"/>
      <c r="C17" s="24"/>
      <c r="D17" s="47"/>
      <c r="E17" s="32"/>
      <c r="F17" s="40"/>
      <c r="G17" s="32"/>
      <c r="H17" s="47"/>
      <c r="I17" s="40"/>
      <c r="J17" s="32"/>
      <c r="K17" s="112"/>
      <c r="L17" s="47"/>
    </row>
    <row r="18" spans="1:13" s="13" customFormat="1" ht="13.5">
      <c r="A18" s="24" t="s">
        <v>27</v>
      </c>
      <c r="B18" s="24"/>
      <c r="C18" s="24"/>
      <c r="D18" s="47">
        <f>H18-L18</f>
        <v>-4844</v>
      </c>
      <c r="E18" s="24"/>
      <c r="F18" s="40">
        <f>J18-M18</f>
        <v>-6543</v>
      </c>
      <c r="G18" s="32"/>
      <c r="H18" s="47">
        <f>-15260-7194</f>
        <v>-22454</v>
      </c>
      <c r="I18" s="40"/>
      <c r="J18" s="40">
        <f>-13345-6782</f>
        <v>-20127</v>
      </c>
      <c r="K18" s="112"/>
      <c r="L18" s="47">
        <v>-17610</v>
      </c>
      <c r="M18" s="13">
        <v>-13584</v>
      </c>
    </row>
    <row r="19" spans="1:12" s="13" customFormat="1" ht="13.5">
      <c r="A19" s="24"/>
      <c r="B19" s="24"/>
      <c r="C19" s="24"/>
      <c r="D19" s="47"/>
      <c r="E19" s="24"/>
      <c r="F19" s="40"/>
      <c r="G19" s="32"/>
      <c r="H19" s="47"/>
      <c r="I19" s="40"/>
      <c r="J19" s="32"/>
      <c r="K19" s="112"/>
      <c r="L19" s="47"/>
    </row>
    <row r="20" spans="1:13" s="13" customFormat="1" ht="13.5">
      <c r="A20" s="24" t="s">
        <v>136</v>
      </c>
      <c r="B20" s="24"/>
      <c r="C20" s="24"/>
      <c r="D20" s="47">
        <f>H20-L20</f>
        <v>202</v>
      </c>
      <c r="E20" s="24"/>
      <c r="F20" s="40">
        <f>J20-M20</f>
        <v>-122</v>
      </c>
      <c r="G20" s="32"/>
      <c r="H20" s="47">
        <v>407</v>
      </c>
      <c r="I20" s="40"/>
      <c r="J20" s="32">
        <v>149</v>
      </c>
      <c r="K20" s="112"/>
      <c r="L20" s="47">
        <v>205</v>
      </c>
      <c r="M20" s="13">
        <v>271</v>
      </c>
    </row>
    <row r="21" spans="1:13" s="13" customFormat="1" ht="13.5">
      <c r="A21" s="24"/>
      <c r="B21" s="24"/>
      <c r="C21" s="24"/>
      <c r="D21" s="42"/>
      <c r="E21" s="24"/>
      <c r="F21" s="42"/>
      <c r="G21" s="32"/>
      <c r="H21" s="42"/>
      <c r="I21" s="40"/>
      <c r="J21" s="42"/>
      <c r="K21" s="100"/>
      <c r="L21" s="42"/>
      <c r="M21" s="213"/>
    </row>
    <row r="22" spans="1:13" s="13" customFormat="1" ht="13.5">
      <c r="A22" s="180" t="s">
        <v>181</v>
      </c>
      <c r="B22" s="24"/>
      <c r="C22" s="24"/>
      <c r="D22" s="47">
        <f>SUM(D16:D21)</f>
        <v>218</v>
      </c>
      <c r="E22" s="24"/>
      <c r="F22" s="40">
        <f>SUM(F16:F20)</f>
        <v>-196</v>
      </c>
      <c r="G22" s="32"/>
      <c r="H22" s="47">
        <f>SUM(H16:H21)</f>
        <v>2086</v>
      </c>
      <c r="I22" s="40"/>
      <c r="J22" s="32">
        <f>SUM(J16:J20)</f>
        <v>1041</v>
      </c>
      <c r="K22" s="40"/>
      <c r="L22" s="47">
        <f>SUM(L16:L21)</f>
        <v>1868</v>
      </c>
      <c r="M22" s="47">
        <f>SUM(M16:M21)</f>
        <v>1237</v>
      </c>
    </row>
    <row r="23" spans="1:12" s="13" customFormat="1" ht="13.5">
      <c r="A23" s="24"/>
      <c r="B23" s="24"/>
      <c r="C23" s="24"/>
      <c r="D23" s="47"/>
      <c r="E23" s="24"/>
      <c r="F23" s="40"/>
      <c r="G23" s="32"/>
      <c r="H23" s="47"/>
      <c r="I23" s="40"/>
      <c r="J23" s="32"/>
      <c r="K23" s="112"/>
      <c r="L23" s="47"/>
    </row>
    <row r="24" spans="1:13" s="13" customFormat="1" ht="13.5">
      <c r="A24" s="24" t="s">
        <v>28</v>
      </c>
      <c r="B24" s="24"/>
      <c r="C24" s="24"/>
      <c r="D24" s="47">
        <f>H24-L24</f>
        <v>-2</v>
      </c>
      <c r="E24" s="24"/>
      <c r="F24" s="40">
        <f>J24-M24</f>
        <v>19</v>
      </c>
      <c r="G24" s="32"/>
      <c r="H24" s="47">
        <v>50</v>
      </c>
      <c r="I24" s="40"/>
      <c r="J24" s="32">
        <v>84</v>
      </c>
      <c r="K24" s="112"/>
      <c r="L24" s="47">
        <v>52</v>
      </c>
      <c r="M24" s="13">
        <v>65</v>
      </c>
    </row>
    <row r="25" spans="1:12" s="13" customFormat="1" ht="13.5">
      <c r="A25" s="24"/>
      <c r="B25" s="24"/>
      <c r="C25" s="24"/>
      <c r="D25" s="47"/>
      <c r="E25" s="24"/>
      <c r="F25" s="40"/>
      <c r="G25" s="32"/>
      <c r="H25" s="47"/>
      <c r="I25" s="40"/>
      <c r="J25" s="32"/>
      <c r="K25" s="112"/>
      <c r="L25" s="47"/>
    </row>
    <row r="26" spans="1:13" s="13" customFormat="1" ht="13.5">
      <c r="A26" s="24" t="s">
        <v>29</v>
      </c>
      <c r="B26" s="24"/>
      <c r="C26" s="24"/>
      <c r="D26" s="47">
        <f>H26-L26</f>
        <v>-18</v>
      </c>
      <c r="E26" s="24"/>
      <c r="F26" s="40">
        <f>J26-M26</f>
        <v>-80</v>
      </c>
      <c r="G26" s="32"/>
      <c r="H26" s="47">
        <v>-200</v>
      </c>
      <c r="I26" s="40"/>
      <c r="J26" s="40">
        <v>-248</v>
      </c>
      <c r="K26" s="112"/>
      <c r="L26" s="47">
        <v>-182</v>
      </c>
      <c r="M26" s="13">
        <v>-168</v>
      </c>
    </row>
    <row r="27" spans="1:13" s="13" customFormat="1" ht="13.5">
      <c r="A27" s="24"/>
      <c r="B27" s="24"/>
      <c r="C27" s="24"/>
      <c r="D27" s="42"/>
      <c r="E27" s="24"/>
      <c r="F27" s="42"/>
      <c r="G27" s="32"/>
      <c r="H27" s="42"/>
      <c r="I27" s="40"/>
      <c r="J27" s="42"/>
      <c r="K27" s="112"/>
      <c r="L27" s="42"/>
      <c r="M27" s="213"/>
    </row>
    <row r="28" spans="1:13" s="13" customFormat="1" ht="13.5">
      <c r="A28" s="180" t="s">
        <v>182</v>
      </c>
      <c r="B28" s="24"/>
      <c r="C28" s="24"/>
      <c r="D28" s="47">
        <f>SUM(D22:D27)</f>
        <v>198</v>
      </c>
      <c r="E28" s="24"/>
      <c r="F28" s="40">
        <f>SUM(F22:F26)</f>
        <v>-257</v>
      </c>
      <c r="G28" s="32"/>
      <c r="H28" s="47">
        <f>SUM(H22:H27)</f>
        <v>1936</v>
      </c>
      <c r="I28" s="40"/>
      <c r="J28" s="32">
        <f>SUM(J22:J27)</f>
        <v>877</v>
      </c>
      <c r="K28" s="112"/>
      <c r="L28" s="47">
        <f>SUM(L22:L27)</f>
        <v>1738</v>
      </c>
      <c r="M28" s="13">
        <v>1134</v>
      </c>
    </row>
    <row r="29" spans="1:12" s="13" customFormat="1" ht="13.5">
      <c r="A29" s="24"/>
      <c r="B29" s="24"/>
      <c r="C29" s="24"/>
      <c r="D29" s="47"/>
      <c r="E29" s="24"/>
      <c r="F29" s="40"/>
      <c r="G29" s="32"/>
      <c r="H29" s="47"/>
      <c r="I29" s="40"/>
      <c r="J29" s="32"/>
      <c r="K29" s="112"/>
      <c r="L29" s="47"/>
    </row>
    <row r="30" spans="1:13" s="13" customFormat="1" ht="12.75" customHeight="1">
      <c r="A30" s="24" t="s">
        <v>30</v>
      </c>
      <c r="B30" s="24"/>
      <c r="C30" s="24"/>
      <c r="D30" s="47">
        <f>H30-L30</f>
        <v>-155</v>
      </c>
      <c r="E30" s="24"/>
      <c r="F30" s="40">
        <f>J30-M30</f>
        <v>-60</v>
      </c>
      <c r="G30" s="32"/>
      <c r="H30" s="47">
        <v>-530</v>
      </c>
      <c r="I30" s="40"/>
      <c r="J30" s="40">
        <v>-488</v>
      </c>
      <c r="K30" s="100"/>
      <c r="L30" s="47">
        <v>-375</v>
      </c>
      <c r="M30" s="13">
        <v>-428</v>
      </c>
    </row>
    <row r="31" spans="1:12" s="13" customFormat="1" ht="12.75" customHeight="1">
      <c r="A31" s="24"/>
      <c r="B31" s="24"/>
      <c r="C31" s="24"/>
      <c r="D31" s="42"/>
      <c r="E31" s="24"/>
      <c r="F31" s="42"/>
      <c r="G31" s="32"/>
      <c r="H31" s="42"/>
      <c r="I31" s="40"/>
      <c r="J31" s="42"/>
      <c r="K31" s="100"/>
      <c r="L31" s="42"/>
    </row>
    <row r="32" spans="1:13" s="13" customFormat="1" ht="12.75" customHeight="1" thickBot="1">
      <c r="A32" s="180" t="s">
        <v>183</v>
      </c>
      <c r="B32" s="24"/>
      <c r="C32" s="24"/>
      <c r="D32" s="57">
        <f>SUM(D28:D30)</f>
        <v>43</v>
      </c>
      <c r="E32" s="40"/>
      <c r="F32" s="57">
        <f>SUM(F28:F30)</f>
        <v>-317</v>
      </c>
      <c r="G32" s="40"/>
      <c r="H32" s="57">
        <f>SUM(H28:H31)</f>
        <v>1406</v>
      </c>
      <c r="I32" s="40"/>
      <c r="J32" s="57">
        <f>SUM(J28:J30)</f>
        <v>389</v>
      </c>
      <c r="K32" s="100"/>
      <c r="L32" s="57">
        <f>SUM(L28:L31)</f>
        <v>1363</v>
      </c>
      <c r="M32" s="57">
        <f>SUM(M28:M31)</f>
        <v>706</v>
      </c>
    </row>
    <row r="33" spans="1:12" s="13" customFormat="1" ht="12.75" customHeight="1" thickTop="1">
      <c r="A33" s="24"/>
      <c r="B33" s="24"/>
      <c r="C33" s="24"/>
      <c r="D33" s="47"/>
      <c r="E33" s="24"/>
      <c r="F33" s="40"/>
      <c r="G33" s="32"/>
      <c r="H33" s="47"/>
      <c r="I33" s="40"/>
      <c r="J33" s="40"/>
      <c r="K33" s="100"/>
      <c r="L33" s="100"/>
    </row>
    <row r="34" spans="1:12" s="13" customFormat="1" ht="12.75" customHeight="1">
      <c r="A34" s="24"/>
      <c r="B34" s="24"/>
      <c r="C34" s="24"/>
      <c r="D34" s="47"/>
      <c r="E34" s="24"/>
      <c r="F34" s="40"/>
      <c r="G34" s="32"/>
      <c r="H34" s="47"/>
      <c r="I34" s="40"/>
      <c r="J34" s="40"/>
      <c r="K34" s="100"/>
      <c r="L34" s="100"/>
    </row>
    <row r="35" spans="1:12" s="13" customFormat="1" ht="12.75" customHeight="1">
      <c r="A35" s="181" t="s">
        <v>184</v>
      </c>
      <c r="B35" s="58"/>
      <c r="C35" s="58"/>
      <c r="D35" s="47"/>
      <c r="E35" s="32"/>
      <c r="F35" s="32"/>
      <c r="G35" s="32"/>
      <c r="H35" s="47"/>
      <c r="I35" s="32"/>
      <c r="J35" s="32"/>
      <c r="K35" s="100"/>
      <c r="L35" s="100"/>
    </row>
    <row r="36" spans="1:12" s="13" customFormat="1" ht="12.75" customHeight="1">
      <c r="A36" s="58"/>
      <c r="B36" s="58"/>
      <c r="C36" s="58"/>
      <c r="D36" s="47"/>
      <c r="E36" s="32"/>
      <c r="F36" s="32"/>
      <c r="G36" s="32"/>
      <c r="H36" s="47"/>
      <c r="I36" s="32"/>
      <c r="J36" s="32"/>
      <c r="K36" s="100"/>
      <c r="L36" s="100"/>
    </row>
    <row r="37" spans="1:13" s="13" customFormat="1" ht="12.75" customHeight="1">
      <c r="A37" s="58" t="s">
        <v>185</v>
      </c>
      <c r="B37" s="58"/>
      <c r="C37" s="58"/>
      <c r="D37" s="47">
        <f>H37-L37</f>
        <v>31</v>
      </c>
      <c r="E37" s="32"/>
      <c r="F37" s="32">
        <v>-295</v>
      </c>
      <c r="G37" s="32"/>
      <c r="H37" s="47">
        <v>1359</v>
      </c>
      <c r="I37" s="32"/>
      <c r="J37" s="32">
        <v>477</v>
      </c>
      <c r="K37" s="100"/>
      <c r="L37" s="47">
        <v>1328</v>
      </c>
      <c r="M37" s="13">
        <v>640</v>
      </c>
    </row>
    <row r="38" spans="1:12" s="13" customFormat="1" ht="12.75" customHeight="1">
      <c r="A38" s="58"/>
      <c r="B38" s="58"/>
      <c r="C38" s="58"/>
      <c r="D38" s="47"/>
      <c r="E38" s="32"/>
      <c r="F38" s="32"/>
      <c r="G38" s="32"/>
      <c r="H38" s="47"/>
      <c r="I38" s="32"/>
      <c r="J38" s="32"/>
      <c r="K38" s="100"/>
      <c r="L38" s="47"/>
    </row>
    <row r="39" spans="1:13" s="13" customFormat="1" ht="12.75" customHeight="1">
      <c r="A39" s="58" t="s">
        <v>186</v>
      </c>
      <c r="B39" s="58"/>
      <c r="C39" s="58"/>
      <c r="D39" s="47">
        <f>H39-L39</f>
        <v>12</v>
      </c>
      <c r="E39" s="32"/>
      <c r="F39" s="32">
        <v>-22</v>
      </c>
      <c r="G39" s="32"/>
      <c r="H39" s="47">
        <v>47</v>
      </c>
      <c r="I39" s="32"/>
      <c r="J39" s="32">
        <v>-88</v>
      </c>
      <c r="K39" s="100"/>
      <c r="L39" s="47">
        <v>35</v>
      </c>
      <c r="M39" s="13">
        <v>66</v>
      </c>
    </row>
    <row r="40" spans="1:13" s="13" customFormat="1" ht="12.75" customHeight="1" thickBot="1">
      <c r="A40" s="58"/>
      <c r="B40" s="58"/>
      <c r="C40" s="58"/>
      <c r="D40" s="57">
        <f>SUM(D37:D39)</f>
        <v>43</v>
      </c>
      <c r="E40" s="32"/>
      <c r="F40" s="182">
        <f>SUM(F37:F39)</f>
        <v>-317</v>
      </c>
      <c r="G40" s="32"/>
      <c r="H40" s="57">
        <f>SUM(H37:H39)</f>
        <v>1406</v>
      </c>
      <c r="I40" s="32"/>
      <c r="J40" s="182">
        <f>SUM(J37:J39)</f>
        <v>389</v>
      </c>
      <c r="K40" s="100"/>
      <c r="L40" s="57">
        <f>SUM(L37:L39)</f>
        <v>1363</v>
      </c>
      <c r="M40" s="57">
        <f>SUM(M37:M39)</f>
        <v>706</v>
      </c>
    </row>
    <row r="41" spans="1:13" s="13" customFormat="1" ht="14.25" thickTop="1">
      <c r="A41" s="58"/>
      <c r="B41" s="58"/>
      <c r="C41" s="58"/>
      <c r="D41" s="47"/>
      <c r="E41" s="32"/>
      <c r="F41" s="32"/>
      <c r="G41" s="32"/>
      <c r="H41" s="47"/>
      <c r="I41" s="32"/>
      <c r="J41" s="32"/>
      <c r="K41" s="31"/>
      <c r="L41" s="31"/>
      <c r="M41" s="59"/>
    </row>
    <row r="42" spans="1:13" s="13" customFormat="1" ht="13.5">
      <c r="A42" s="58" t="s">
        <v>105</v>
      </c>
      <c r="B42" s="58"/>
      <c r="C42" s="58"/>
      <c r="D42" s="47">
        <v>150000</v>
      </c>
      <c r="E42" s="32"/>
      <c r="F42" s="32">
        <v>150000</v>
      </c>
      <c r="G42" s="32"/>
      <c r="H42" s="47">
        <v>150000</v>
      </c>
      <c r="I42" s="32"/>
      <c r="J42" s="32">
        <v>150000</v>
      </c>
      <c r="K42" s="31"/>
      <c r="L42" s="31"/>
      <c r="M42" s="59"/>
    </row>
    <row r="43" spans="1:18" ht="13.5">
      <c r="A43" s="58"/>
      <c r="B43" s="58"/>
      <c r="C43" s="58"/>
      <c r="E43" s="32"/>
      <c r="F43" s="32"/>
      <c r="G43" s="32"/>
      <c r="I43" s="32"/>
      <c r="J43" s="32"/>
      <c r="K43" s="30"/>
      <c r="L43" s="30"/>
      <c r="M43" s="13"/>
      <c r="N43" s="13"/>
      <c r="O43" s="13"/>
      <c r="P43" s="13"/>
      <c r="Q43" s="13"/>
      <c r="R43" s="13"/>
    </row>
    <row r="44" spans="1:18" ht="13.5">
      <c r="A44" s="58" t="s">
        <v>106</v>
      </c>
      <c r="B44" s="58"/>
      <c r="C44" s="58"/>
      <c r="D44" s="111">
        <v>150000</v>
      </c>
      <c r="E44" s="32"/>
      <c r="F44" s="32">
        <v>150000</v>
      </c>
      <c r="G44" s="32"/>
      <c r="H44" s="111">
        <v>150000</v>
      </c>
      <c r="I44" s="32"/>
      <c r="J44" s="32">
        <v>150000</v>
      </c>
      <c r="K44" s="33"/>
      <c r="L44" s="33"/>
      <c r="M44" s="13"/>
      <c r="N44" s="13"/>
      <c r="O44" s="13"/>
      <c r="P44" s="13"/>
      <c r="Q44" s="13"/>
      <c r="R44" s="13"/>
    </row>
    <row r="45" spans="1:18" ht="13.5">
      <c r="A45" s="24"/>
      <c r="B45" s="24"/>
      <c r="C45" s="24"/>
      <c r="E45" s="30"/>
      <c r="F45" s="30"/>
      <c r="G45" s="30"/>
      <c r="I45" s="30"/>
      <c r="J45" s="30"/>
      <c r="K45" s="30"/>
      <c r="L45" s="30"/>
      <c r="M45" s="13"/>
      <c r="N45" s="13"/>
      <c r="O45" s="13"/>
      <c r="P45" s="13"/>
      <c r="Q45" s="13"/>
      <c r="R45" s="13"/>
    </row>
    <row r="46" spans="1:18" ht="13.5">
      <c r="A46" s="60" t="s">
        <v>31</v>
      </c>
      <c r="B46" s="60"/>
      <c r="C46" s="24"/>
      <c r="D46" s="127">
        <f>(D37/D44)*100</f>
        <v>0.020666666666666667</v>
      </c>
      <c r="E46" s="33"/>
      <c r="F46" s="174">
        <f>(F37/F44)*100</f>
        <v>-0.19666666666666666</v>
      </c>
      <c r="G46" s="103"/>
      <c r="H46" s="127">
        <f>(H37/H44)*100</f>
        <v>0.906</v>
      </c>
      <c r="I46" s="33"/>
      <c r="J46" s="33">
        <f>(J37/J44)*100</f>
        <v>0.318</v>
      </c>
      <c r="K46" s="34"/>
      <c r="L46" s="34"/>
      <c r="M46" s="13"/>
      <c r="N46" s="13"/>
      <c r="O46" s="13"/>
      <c r="P46" s="13"/>
      <c r="Q46" s="13"/>
      <c r="R46" s="13"/>
    </row>
    <row r="47" spans="1:18" ht="13.5">
      <c r="A47" s="24"/>
      <c r="B47" s="24"/>
      <c r="C47" s="24"/>
      <c r="E47" s="30"/>
      <c r="F47" s="30"/>
      <c r="G47" s="30"/>
      <c r="I47" s="30"/>
      <c r="J47" s="30"/>
      <c r="K47" s="34"/>
      <c r="L47" s="34"/>
      <c r="M47" s="13"/>
      <c r="N47" s="13"/>
      <c r="O47" s="13"/>
      <c r="P47" s="13"/>
      <c r="Q47" s="13"/>
      <c r="R47" s="13"/>
    </row>
    <row r="48" spans="1:18" ht="13.5">
      <c r="A48" s="24" t="s">
        <v>32</v>
      </c>
      <c r="B48" s="24"/>
      <c r="C48" s="24"/>
      <c r="D48" s="34" t="s">
        <v>33</v>
      </c>
      <c r="E48" s="30"/>
      <c r="F48" s="34" t="s">
        <v>33</v>
      </c>
      <c r="G48" s="30"/>
      <c r="H48" s="106" t="s">
        <v>33</v>
      </c>
      <c r="I48" s="34"/>
      <c r="J48" s="34" t="s">
        <v>33</v>
      </c>
      <c r="K48" s="34"/>
      <c r="L48" s="34"/>
      <c r="M48" s="13"/>
      <c r="N48" s="13"/>
      <c r="O48" s="13"/>
      <c r="P48" s="13"/>
      <c r="Q48" s="13"/>
      <c r="R48" s="13"/>
    </row>
    <row r="49" spans="1:12" ht="13.5">
      <c r="A49" s="24"/>
      <c r="B49" s="24"/>
      <c r="C49" s="24"/>
      <c r="D49" s="125"/>
      <c r="E49" s="30"/>
      <c r="F49" s="31"/>
      <c r="G49" s="30"/>
      <c r="H49" s="125"/>
      <c r="I49" s="30"/>
      <c r="J49" s="34"/>
      <c r="K49" s="86"/>
      <c r="L49" s="86"/>
    </row>
    <row r="50" spans="1:12" ht="13.5">
      <c r="A50" s="24"/>
      <c r="B50" s="24"/>
      <c r="C50" s="24"/>
      <c r="D50" s="125"/>
      <c r="E50" s="30"/>
      <c r="F50" s="31"/>
      <c r="G50" s="30"/>
      <c r="H50" s="125"/>
      <c r="I50" s="30"/>
      <c r="J50" s="34"/>
      <c r="K50" s="86"/>
      <c r="L50" s="86"/>
    </row>
    <row r="51" spans="1:12" ht="30" customHeight="1">
      <c r="A51" s="217" t="s">
        <v>156</v>
      </c>
      <c r="B51" s="218"/>
      <c r="C51" s="218"/>
      <c r="D51" s="218"/>
      <c r="E51" s="218"/>
      <c r="F51" s="218"/>
      <c r="G51" s="218"/>
      <c r="H51" s="218"/>
      <c r="I51" s="218"/>
      <c r="J51" s="218"/>
      <c r="K51" s="86"/>
      <c r="L51" s="86"/>
    </row>
  </sheetData>
  <mergeCells count="3">
    <mergeCell ref="D7:F7"/>
    <mergeCell ref="H7:J7"/>
    <mergeCell ref="A51:J51"/>
  </mergeCells>
  <printOptions/>
  <pageMargins left="0.75" right="0.4" top="1" bottom="1" header="0.5" footer="0.5"/>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pageSetUpPr fitToPage="1"/>
  </sheetPr>
  <dimension ref="A1:W797"/>
  <sheetViews>
    <sheetView view="pageBreakPreview" zoomScale="75" zoomScaleNormal="120" zoomScaleSheetLayoutView="75" workbookViewId="0" topLeftCell="A50">
      <selection activeCell="H9" sqref="H9"/>
    </sheetView>
  </sheetViews>
  <sheetFormatPr defaultColWidth="9.140625" defaultRowHeight="12.75"/>
  <cols>
    <col min="1" max="1" width="3.28125" style="5" customWidth="1"/>
    <col min="2" max="4" width="9.140625" style="5" customWidth="1"/>
    <col min="5" max="5" width="18.421875" style="5" customWidth="1"/>
    <col min="6" max="6" width="2.57421875" style="5" customWidth="1"/>
    <col min="7" max="7" width="15.00390625" style="5" hidden="1" customWidth="1"/>
    <col min="8" max="8" width="12.28125" style="111" customWidth="1"/>
    <col min="9" max="9" width="2.7109375" style="5" customWidth="1"/>
    <col min="10" max="10" width="5.7109375" style="5" customWidth="1"/>
    <col min="11" max="11" width="2.7109375" style="5" customWidth="1"/>
    <col min="12" max="12" width="11.57421875" style="5" bestFit="1" customWidth="1"/>
    <col min="13" max="14" width="2.57421875" style="5" customWidth="1"/>
    <col min="15" max="15" width="3.7109375" style="5" customWidth="1"/>
    <col min="16" max="16" width="13.28125" style="5" bestFit="1" customWidth="1"/>
    <col min="17" max="17" width="11.28125" style="5" bestFit="1" customWidth="1"/>
    <col min="18" max="19" width="10.28125" style="5" bestFit="1" customWidth="1"/>
    <col min="20" max="20" width="9.140625" style="5" customWidth="1"/>
    <col min="21" max="21" width="11.28125" style="5" bestFit="1" customWidth="1"/>
    <col min="22" max="16384" width="9.140625" style="5" customWidth="1"/>
  </cols>
  <sheetData>
    <row r="1" spans="1:15" ht="13.5">
      <c r="A1" s="219" t="s">
        <v>0</v>
      </c>
      <c r="B1" s="219"/>
      <c r="C1" s="219"/>
      <c r="D1" s="219"/>
      <c r="E1" s="219"/>
      <c r="F1" s="219"/>
      <c r="G1" s="219"/>
      <c r="H1" s="219"/>
      <c r="I1" s="219"/>
      <c r="J1" s="219"/>
      <c r="K1" s="219"/>
      <c r="L1" s="219"/>
      <c r="M1" s="219"/>
      <c r="N1" s="12"/>
      <c r="O1" s="12"/>
    </row>
    <row r="2" spans="1:15" ht="13.5">
      <c r="A2" s="219" t="s">
        <v>178</v>
      </c>
      <c r="B2" s="219"/>
      <c r="C2" s="219"/>
      <c r="D2" s="219"/>
      <c r="E2" s="219"/>
      <c r="F2" s="219"/>
      <c r="G2" s="219"/>
      <c r="H2" s="219"/>
      <c r="I2" s="219"/>
      <c r="J2" s="219"/>
      <c r="K2" s="219"/>
      <c r="L2" s="219"/>
      <c r="M2" s="219"/>
      <c r="N2" s="12"/>
      <c r="O2" s="12"/>
    </row>
    <row r="3" spans="1:15" ht="13.5">
      <c r="A3" s="126" t="s">
        <v>2</v>
      </c>
      <c r="B3" s="126"/>
      <c r="C3" s="126"/>
      <c r="D3" s="126"/>
      <c r="E3" s="126"/>
      <c r="F3" s="126"/>
      <c r="G3" s="126"/>
      <c r="H3" s="172"/>
      <c r="I3" s="126"/>
      <c r="J3" s="126"/>
      <c r="K3" s="126"/>
      <c r="L3" s="122"/>
      <c r="M3" s="126"/>
      <c r="N3" s="12"/>
      <c r="O3" s="12"/>
    </row>
    <row r="4" spans="1:15" ht="13.5">
      <c r="A4" s="4" t="s">
        <v>179</v>
      </c>
      <c r="B4" s="10"/>
      <c r="C4" s="10"/>
      <c r="D4" s="10"/>
      <c r="E4" s="10"/>
      <c r="F4" s="10"/>
      <c r="G4" s="10"/>
      <c r="H4" s="173"/>
      <c r="I4" s="10"/>
      <c r="J4" s="10"/>
      <c r="K4" s="10"/>
      <c r="L4" s="60"/>
      <c r="M4" s="10"/>
      <c r="N4" s="1"/>
      <c r="O4" s="1"/>
    </row>
    <row r="5" spans="1:15" ht="13.5">
      <c r="A5" s="1"/>
      <c r="B5" s="1"/>
      <c r="C5" s="1"/>
      <c r="D5" s="1"/>
      <c r="E5" s="1"/>
      <c r="F5" s="1"/>
      <c r="G5" s="1"/>
      <c r="H5" s="132"/>
      <c r="I5" s="1"/>
      <c r="J5" s="1"/>
      <c r="K5" s="1"/>
      <c r="L5" s="26"/>
      <c r="M5" s="1"/>
      <c r="N5" s="1"/>
      <c r="O5" s="1"/>
    </row>
    <row r="6" spans="1:16" ht="13.5">
      <c r="A6" s="2"/>
      <c r="B6" s="3"/>
      <c r="C6" s="3"/>
      <c r="D6" s="3"/>
      <c r="E6" s="3"/>
      <c r="F6" s="3"/>
      <c r="G6" s="3"/>
      <c r="H6" s="133"/>
      <c r="I6" s="3"/>
      <c r="J6" s="3"/>
      <c r="K6" s="3"/>
      <c r="L6" s="134"/>
      <c r="M6" s="3"/>
      <c r="N6" s="135"/>
      <c r="O6" s="135"/>
      <c r="P6" s="129"/>
    </row>
    <row r="7" spans="1:16" ht="13.5">
      <c r="A7" s="214"/>
      <c r="B7" s="135"/>
      <c r="C7" s="135"/>
      <c r="D7" s="135"/>
      <c r="E7" s="135"/>
      <c r="F7" s="135"/>
      <c r="G7" s="135"/>
      <c r="H7" s="212" t="s">
        <v>281</v>
      </c>
      <c r="I7" s="135"/>
      <c r="J7" s="135"/>
      <c r="K7" s="135"/>
      <c r="L7" s="74" t="s">
        <v>282</v>
      </c>
      <c r="M7" s="135"/>
      <c r="N7" s="135"/>
      <c r="O7" s="135"/>
      <c r="P7" s="129"/>
    </row>
    <row r="8" spans="1:18" ht="13.5">
      <c r="A8" s="4"/>
      <c r="B8" s="24"/>
      <c r="C8" s="24"/>
      <c r="D8" s="24"/>
      <c r="E8" s="24"/>
      <c r="F8" s="30"/>
      <c r="G8" s="74" t="s">
        <v>3</v>
      </c>
      <c r="H8" s="74" t="s">
        <v>293</v>
      </c>
      <c r="I8" s="74"/>
      <c r="J8" s="74"/>
      <c r="K8" s="30"/>
      <c r="L8" s="74" t="s">
        <v>283</v>
      </c>
      <c r="M8" s="74"/>
      <c r="N8" s="74"/>
      <c r="O8" s="74"/>
      <c r="P8" s="136"/>
      <c r="Q8" s="6"/>
      <c r="R8" s="6"/>
    </row>
    <row r="9" spans="1:18" ht="13.5">
      <c r="A9" s="4"/>
      <c r="B9" s="24"/>
      <c r="C9" s="24"/>
      <c r="D9" s="24"/>
      <c r="E9" s="24"/>
      <c r="F9" s="30"/>
      <c r="G9" s="74"/>
      <c r="H9" s="74" t="s">
        <v>81</v>
      </c>
      <c r="I9" s="74"/>
      <c r="J9" s="74"/>
      <c r="K9" s="30"/>
      <c r="L9" s="74" t="s">
        <v>284</v>
      </c>
      <c r="M9" s="74"/>
      <c r="N9" s="74"/>
      <c r="O9" s="74"/>
      <c r="P9" s="136"/>
      <c r="Q9" s="6"/>
      <c r="R9" s="6"/>
    </row>
    <row r="10" spans="2:18" ht="13.5">
      <c r="B10" s="30"/>
      <c r="C10" s="30"/>
      <c r="D10" s="30"/>
      <c r="E10" s="30"/>
      <c r="F10" s="30"/>
      <c r="G10" s="74" t="s">
        <v>109</v>
      </c>
      <c r="H10" s="74" t="s">
        <v>180</v>
      </c>
      <c r="I10" s="137"/>
      <c r="J10" s="74"/>
      <c r="K10" s="30"/>
      <c r="L10" s="74" t="s">
        <v>157</v>
      </c>
      <c r="M10" s="74"/>
      <c r="N10" s="74"/>
      <c r="O10" s="74"/>
      <c r="P10" s="6"/>
      <c r="Q10" s="6"/>
      <c r="R10" s="6"/>
    </row>
    <row r="11" spans="2:18" ht="13.5">
      <c r="B11" s="30"/>
      <c r="C11" s="30"/>
      <c r="D11" s="30"/>
      <c r="E11" s="30"/>
      <c r="F11" s="30"/>
      <c r="G11" s="74"/>
      <c r="H11" s="12" t="s">
        <v>151</v>
      </c>
      <c r="I11" s="74"/>
      <c r="J11" s="74"/>
      <c r="K11" s="30"/>
      <c r="L11" s="12" t="s">
        <v>177</v>
      </c>
      <c r="M11" s="74"/>
      <c r="N11" s="74"/>
      <c r="O11" s="74"/>
      <c r="P11" s="6"/>
      <c r="Q11" s="6"/>
      <c r="R11" s="6"/>
    </row>
    <row r="12" spans="1:21" ht="13.5">
      <c r="A12" s="7"/>
      <c r="B12" s="48"/>
      <c r="C12" s="48"/>
      <c r="D12" s="48"/>
      <c r="E12" s="48"/>
      <c r="F12" s="48"/>
      <c r="G12" s="138" t="s">
        <v>4</v>
      </c>
      <c r="H12" s="138" t="s">
        <v>4</v>
      </c>
      <c r="I12" s="138"/>
      <c r="J12" s="138"/>
      <c r="K12" s="48"/>
      <c r="L12" s="138" t="s">
        <v>4</v>
      </c>
      <c r="M12" s="138"/>
      <c r="N12" s="74"/>
      <c r="O12" s="74"/>
      <c r="P12" s="6"/>
      <c r="Q12" s="139"/>
      <c r="R12" s="6"/>
      <c r="S12" s="6"/>
      <c r="T12" s="6"/>
      <c r="U12" s="139"/>
    </row>
    <row r="13" spans="2:21" ht="13.5">
      <c r="B13" s="24"/>
      <c r="C13" s="24"/>
      <c r="D13" s="24"/>
      <c r="E13" s="24"/>
      <c r="F13" s="30"/>
      <c r="G13" s="23"/>
      <c r="I13" s="23"/>
      <c r="J13" s="23"/>
      <c r="K13" s="30"/>
      <c r="L13" s="23"/>
      <c r="M13" s="23"/>
      <c r="N13" s="23"/>
      <c r="O13" s="75"/>
      <c r="P13" s="140"/>
      <c r="Q13" s="141"/>
      <c r="R13" s="6"/>
      <c r="S13" s="6"/>
      <c r="T13" s="6"/>
      <c r="U13" s="139"/>
    </row>
    <row r="14" spans="2:21" ht="13.5">
      <c r="B14" s="49" t="s">
        <v>5</v>
      </c>
      <c r="C14" s="47"/>
      <c r="D14" s="47"/>
      <c r="E14" s="47"/>
      <c r="F14" s="40"/>
      <c r="G14" s="88">
        <v>14795.3724</v>
      </c>
      <c r="H14" s="111">
        <v>14105</v>
      </c>
      <c r="I14" s="40"/>
      <c r="J14" s="40"/>
      <c r="K14" s="40"/>
      <c r="L14" s="40">
        <v>15128</v>
      </c>
      <c r="M14" s="40"/>
      <c r="N14" s="40"/>
      <c r="O14" s="40"/>
      <c r="P14" s="6"/>
      <c r="Q14" s="142"/>
      <c r="R14" s="6"/>
      <c r="S14" s="6"/>
      <c r="T14" s="6"/>
      <c r="U14" s="139"/>
    </row>
    <row r="15" spans="2:21" ht="13.5">
      <c r="B15" s="49" t="s">
        <v>6</v>
      </c>
      <c r="C15" s="47"/>
      <c r="D15" s="47"/>
      <c r="E15" s="47"/>
      <c r="F15" s="40"/>
      <c r="G15" s="88">
        <v>20</v>
      </c>
      <c r="H15" s="111">
        <v>20</v>
      </c>
      <c r="I15" s="40"/>
      <c r="J15" s="40"/>
      <c r="K15" s="40"/>
      <c r="L15" s="40">
        <v>20</v>
      </c>
      <c r="M15" s="40"/>
      <c r="N15" s="40"/>
      <c r="O15" s="40"/>
      <c r="P15" s="6"/>
      <c r="Q15" s="139"/>
      <c r="R15" s="6"/>
      <c r="S15" s="6"/>
      <c r="T15" s="6"/>
      <c r="U15" s="139"/>
    </row>
    <row r="16" spans="2:21" ht="13.5">
      <c r="B16" s="49" t="s">
        <v>125</v>
      </c>
      <c r="C16" s="47"/>
      <c r="D16" s="47"/>
      <c r="E16" s="47"/>
      <c r="F16" s="40"/>
      <c r="G16" s="88"/>
      <c r="H16" s="143">
        <v>5418</v>
      </c>
      <c r="I16" s="40"/>
      <c r="J16" s="40"/>
      <c r="K16" s="40"/>
      <c r="L16" s="42">
        <v>5418</v>
      </c>
      <c r="M16" s="40"/>
      <c r="N16" s="40"/>
      <c r="O16" s="40"/>
      <c r="P16" s="6"/>
      <c r="Q16" s="139"/>
      <c r="R16" s="6"/>
      <c r="S16" s="6"/>
      <c r="T16" s="6"/>
      <c r="U16" s="139"/>
    </row>
    <row r="17" spans="2:21" ht="13.5">
      <c r="B17" s="49"/>
      <c r="C17" s="47"/>
      <c r="D17" s="47"/>
      <c r="E17" s="47"/>
      <c r="F17" s="40"/>
      <c r="G17" s="88"/>
      <c r="H17" s="111">
        <f>SUM(H14:H16)</f>
        <v>19543</v>
      </c>
      <c r="I17" s="40"/>
      <c r="J17" s="40"/>
      <c r="K17" s="40"/>
      <c r="L17" s="40">
        <f>SUM(L14:L16)</f>
        <v>20566</v>
      </c>
      <c r="M17" s="40"/>
      <c r="N17" s="40"/>
      <c r="O17" s="40"/>
      <c r="P17" s="6"/>
      <c r="Q17" s="139"/>
      <c r="R17" s="6"/>
      <c r="S17" s="6"/>
      <c r="T17" s="6"/>
      <c r="U17" s="139"/>
    </row>
    <row r="18" spans="2:21" ht="13.5">
      <c r="B18" s="47"/>
      <c r="C18" s="47"/>
      <c r="D18" s="47"/>
      <c r="E18" s="47"/>
      <c r="F18" s="40"/>
      <c r="G18" s="88"/>
      <c r="H18" s="143"/>
      <c r="I18" s="40"/>
      <c r="J18" s="40"/>
      <c r="K18" s="40"/>
      <c r="L18" s="40"/>
      <c r="M18" s="40"/>
      <c r="N18" s="40"/>
      <c r="O18" s="40"/>
      <c r="P18" s="6"/>
      <c r="Q18" s="6"/>
      <c r="R18" s="6"/>
      <c r="S18" s="6"/>
      <c r="T18" s="6"/>
      <c r="U18" s="139"/>
    </row>
    <row r="19" spans="2:21" ht="13.5">
      <c r="B19" s="49" t="s">
        <v>7</v>
      </c>
      <c r="C19" s="47"/>
      <c r="D19" s="47"/>
      <c r="E19" s="47"/>
      <c r="F19" s="50"/>
      <c r="G19" s="95"/>
      <c r="I19" s="51"/>
      <c r="J19" s="40"/>
      <c r="K19" s="50"/>
      <c r="L19" s="41"/>
      <c r="M19" s="51"/>
      <c r="N19" s="40"/>
      <c r="O19" s="56"/>
      <c r="P19" s="136"/>
      <c r="Q19" s="6"/>
      <c r="R19" s="6"/>
      <c r="S19" s="6"/>
      <c r="T19" s="6"/>
      <c r="U19" s="139"/>
    </row>
    <row r="20" spans="2:21" ht="13.5">
      <c r="B20" s="47"/>
      <c r="C20" s="47" t="s">
        <v>8</v>
      </c>
      <c r="D20" s="47"/>
      <c r="E20" s="47"/>
      <c r="F20" s="52"/>
      <c r="G20" s="88">
        <v>1220.13647</v>
      </c>
      <c r="H20" s="111">
        <v>3108</v>
      </c>
      <c r="I20" s="53"/>
      <c r="J20" s="40"/>
      <c r="K20" s="52"/>
      <c r="L20" s="40">
        <v>3469</v>
      </c>
      <c r="M20" s="53"/>
      <c r="N20" s="40"/>
      <c r="O20" s="40"/>
      <c r="P20" s="74"/>
      <c r="Q20" s="79"/>
      <c r="R20" s="6"/>
      <c r="S20" s="6"/>
      <c r="T20" s="6"/>
      <c r="U20" s="6"/>
    </row>
    <row r="21" spans="2:18" ht="13.5">
      <c r="B21" s="47"/>
      <c r="C21" s="47" t="s">
        <v>9</v>
      </c>
      <c r="D21" s="47"/>
      <c r="E21" s="47"/>
      <c r="F21" s="52"/>
      <c r="G21" s="88">
        <f>6020.26253+137.0634+1033.1788</f>
        <v>7190.50473</v>
      </c>
      <c r="H21" s="111">
        <v>8228</v>
      </c>
      <c r="I21" s="53"/>
      <c r="J21" s="40"/>
      <c r="K21" s="52"/>
      <c r="L21" s="40">
        <v>8856</v>
      </c>
      <c r="M21" s="53"/>
      <c r="N21" s="40"/>
      <c r="O21" s="40"/>
      <c r="P21" s="40"/>
      <c r="Q21" s="40"/>
      <c r="R21" s="6"/>
    </row>
    <row r="22" spans="2:18" ht="13.5">
      <c r="B22" s="47"/>
      <c r="C22" s="47" t="s">
        <v>110</v>
      </c>
      <c r="D22" s="47"/>
      <c r="E22" s="47"/>
      <c r="F22" s="52"/>
      <c r="G22" s="88"/>
      <c r="H22" s="111">
        <v>1392</v>
      </c>
      <c r="I22" s="53"/>
      <c r="J22" s="40"/>
      <c r="K22" s="52"/>
      <c r="L22" s="40">
        <v>1362</v>
      </c>
      <c r="M22" s="53"/>
      <c r="N22" s="40"/>
      <c r="O22" s="40"/>
      <c r="P22" s="40"/>
      <c r="Q22" s="40"/>
      <c r="R22" s="6"/>
    </row>
    <row r="23" spans="2:18" ht="13.5">
      <c r="B23" s="47"/>
      <c r="C23" s="47" t="s">
        <v>10</v>
      </c>
      <c r="D23" s="47"/>
      <c r="E23" s="47"/>
      <c r="F23" s="52"/>
      <c r="G23" s="88">
        <v>9615.02078</v>
      </c>
      <c r="H23" s="111">
        <v>1977</v>
      </c>
      <c r="I23" s="53"/>
      <c r="J23" s="40"/>
      <c r="K23" s="52"/>
      <c r="L23" s="40">
        <v>915</v>
      </c>
      <c r="M23" s="53"/>
      <c r="N23" s="40"/>
      <c r="O23" s="40"/>
      <c r="P23" s="40"/>
      <c r="Q23" s="40"/>
      <c r="R23" s="6"/>
    </row>
    <row r="24" spans="2:18" ht="13.5">
      <c r="B24" s="47"/>
      <c r="C24" s="47" t="s">
        <v>11</v>
      </c>
      <c r="D24" s="47"/>
      <c r="E24" s="47"/>
      <c r="F24" s="52"/>
      <c r="G24" s="88">
        <v>495.21908</v>
      </c>
      <c r="H24" s="111">
        <f>1063+98</f>
        <v>1161</v>
      </c>
      <c r="I24" s="53"/>
      <c r="J24" s="40"/>
      <c r="K24" s="52"/>
      <c r="L24" s="40">
        <v>1155</v>
      </c>
      <c r="M24" s="53"/>
      <c r="N24" s="40"/>
      <c r="O24" s="40"/>
      <c r="P24" s="40"/>
      <c r="Q24" s="40"/>
      <c r="R24" s="6"/>
    </row>
    <row r="25" spans="2:18" ht="13.5">
      <c r="B25" s="47"/>
      <c r="C25" s="47"/>
      <c r="D25" s="47"/>
      <c r="E25" s="47"/>
      <c r="F25" s="52"/>
      <c r="G25" s="87"/>
      <c r="I25" s="53"/>
      <c r="J25" s="40"/>
      <c r="K25" s="52"/>
      <c r="L25" s="42"/>
      <c r="M25" s="53"/>
      <c r="N25" s="40"/>
      <c r="O25" s="40"/>
      <c r="P25" s="40"/>
      <c r="Q25" s="40"/>
      <c r="R25" s="6"/>
    </row>
    <row r="26" spans="2:18" ht="13.5">
      <c r="B26" s="47"/>
      <c r="C26" s="47"/>
      <c r="D26" s="47"/>
      <c r="E26" s="47"/>
      <c r="F26" s="52"/>
      <c r="G26" s="96">
        <f>SUM(G20:G25)</f>
        <v>18520.88106</v>
      </c>
      <c r="H26" s="144">
        <f>SUM(H20:H25)</f>
        <v>15866</v>
      </c>
      <c r="I26" s="53"/>
      <c r="J26" s="40"/>
      <c r="K26" s="52"/>
      <c r="L26" s="43">
        <f>SUM(L20:L25)</f>
        <v>15757</v>
      </c>
      <c r="M26" s="53"/>
      <c r="N26" s="40"/>
      <c r="O26" s="40"/>
      <c r="P26" s="40"/>
      <c r="Q26" s="40"/>
      <c r="R26" s="145"/>
    </row>
    <row r="27" spans="2:18" ht="13.5">
      <c r="B27" s="47"/>
      <c r="C27" s="47"/>
      <c r="D27" s="47"/>
      <c r="E27" s="47"/>
      <c r="F27" s="52"/>
      <c r="G27" s="88"/>
      <c r="I27" s="53"/>
      <c r="J27" s="40"/>
      <c r="K27" s="52"/>
      <c r="L27" s="40"/>
      <c r="M27" s="53"/>
      <c r="N27" s="40"/>
      <c r="O27" s="40"/>
      <c r="P27" s="145"/>
      <c r="Q27" s="145"/>
      <c r="R27" s="6"/>
    </row>
    <row r="28" spans="2:19" ht="13.5">
      <c r="B28" s="49" t="s">
        <v>12</v>
      </c>
      <c r="C28" s="47"/>
      <c r="D28" s="47"/>
      <c r="E28" s="47"/>
      <c r="F28" s="52"/>
      <c r="G28" s="88"/>
      <c r="I28" s="53"/>
      <c r="J28" s="40"/>
      <c r="K28" s="52"/>
      <c r="L28" s="40"/>
      <c r="M28" s="53"/>
      <c r="N28" s="40"/>
      <c r="O28" s="40"/>
      <c r="P28" s="6"/>
      <c r="Q28" s="145"/>
      <c r="R28" s="6"/>
      <c r="S28" s="114"/>
    </row>
    <row r="29" spans="2:18" ht="13.5">
      <c r="B29" s="47"/>
      <c r="C29" s="47" t="s">
        <v>13</v>
      </c>
      <c r="D29" s="47"/>
      <c r="E29" s="47"/>
      <c r="F29" s="52"/>
      <c r="G29" s="88">
        <f>1626.20311+622.63917</f>
        <v>2248.84228</v>
      </c>
      <c r="H29" s="111">
        <f>1531+965+2+151</f>
        <v>2649</v>
      </c>
      <c r="I29" s="53"/>
      <c r="J29" s="40"/>
      <c r="K29" s="52"/>
      <c r="L29" s="40">
        <v>3758</v>
      </c>
      <c r="M29" s="53"/>
      <c r="N29" s="40"/>
      <c r="O29" s="40"/>
      <c r="P29" s="6"/>
      <c r="Q29" s="6"/>
      <c r="R29" s="6"/>
    </row>
    <row r="30" spans="2:18" ht="13.5">
      <c r="B30" s="47"/>
      <c r="C30" s="47" t="s">
        <v>144</v>
      </c>
      <c r="D30" s="47"/>
      <c r="E30" s="47"/>
      <c r="F30" s="52"/>
      <c r="G30" s="88"/>
      <c r="H30" s="111">
        <v>637</v>
      </c>
      <c r="I30" s="53"/>
      <c r="J30" s="40"/>
      <c r="K30" s="52"/>
      <c r="L30" s="40">
        <v>413</v>
      </c>
      <c r="M30" s="53"/>
      <c r="N30" s="40"/>
      <c r="O30" s="40"/>
      <c r="P30" s="6"/>
      <c r="Q30" s="6"/>
      <c r="R30" s="6"/>
    </row>
    <row r="31" spans="2:18" ht="13.5">
      <c r="B31" s="47"/>
      <c r="C31" s="47" t="s">
        <v>78</v>
      </c>
      <c r="D31" s="47"/>
      <c r="E31" s="47"/>
      <c r="F31" s="52"/>
      <c r="G31" s="88">
        <v>63.85764</v>
      </c>
      <c r="H31" s="111">
        <v>18</v>
      </c>
      <c r="I31" s="53"/>
      <c r="J31" s="40"/>
      <c r="K31" s="52"/>
      <c r="L31" s="40">
        <v>13</v>
      </c>
      <c r="M31" s="53"/>
      <c r="N31" s="40"/>
      <c r="O31" s="56"/>
      <c r="P31" s="136"/>
      <c r="Q31" s="6"/>
      <c r="R31" s="6"/>
    </row>
    <row r="32" spans="2:18" ht="13.5">
      <c r="B32" s="47"/>
      <c r="C32" s="47" t="s">
        <v>158</v>
      </c>
      <c r="D32" s="47"/>
      <c r="E32" s="47"/>
      <c r="F32" s="52"/>
      <c r="G32" s="88"/>
      <c r="H32" s="111">
        <v>146</v>
      </c>
      <c r="I32" s="53"/>
      <c r="J32" s="40"/>
      <c r="K32" s="52"/>
      <c r="L32" s="40">
        <v>648</v>
      </c>
      <c r="M32" s="53"/>
      <c r="N32" s="40"/>
      <c r="O32" s="56"/>
      <c r="P32" s="136"/>
      <c r="Q32" s="6"/>
      <c r="R32" s="6"/>
    </row>
    <row r="33" spans="2:18" ht="13.5">
      <c r="B33" s="47"/>
      <c r="C33" s="47" t="s">
        <v>14</v>
      </c>
      <c r="D33" s="47"/>
      <c r="E33" s="47"/>
      <c r="F33" s="52"/>
      <c r="G33" s="88">
        <f>289.906+316.68086+227.088+84.71705</f>
        <v>918.3919099999999</v>
      </c>
      <c r="H33" s="111">
        <f>244+151+277+990+142</f>
        <v>1804</v>
      </c>
      <c r="I33" s="53"/>
      <c r="J33" s="40"/>
      <c r="K33" s="52"/>
      <c r="L33" s="40">
        <v>1273</v>
      </c>
      <c r="M33" s="53"/>
      <c r="N33" s="40"/>
      <c r="O33" s="40"/>
      <c r="P33" s="17"/>
      <c r="Q33" s="17"/>
      <c r="R33" s="6"/>
    </row>
    <row r="34" spans="2:20" ht="13.5">
      <c r="B34" s="47"/>
      <c r="C34" s="47" t="s">
        <v>15</v>
      </c>
      <c r="D34" s="47"/>
      <c r="E34" s="47"/>
      <c r="F34" s="52"/>
      <c r="G34" s="88">
        <v>68.50037</v>
      </c>
      <c r="H34" s="111">
        <v>10</v>
      </c>
      <c r="I34" s="53"/>
      <c r="J34" s="40"/>
      <c r="K34" s="52"/>
      <c r="L34" s="40">
        <v>11</v>
      </c>
      <c r="M34" s="53"/>
      <c r="N34" s="40"/>
      <c r="O34" s="40"/>
      <c r="P34" s="40"/>
      <c r="Q34" s="40"/>
      <c r="R34" s="6"/>
      <c r="S34" s="40"/>
      <c r="T34" s="40"/>
    </row>
    <row r="35" spans="2:18" ht="13.5">
      <c r="B35" s="47"/>
      <c r="C35" s="47"/>
      <c r="D35" s="47"/>
      <c r="E35" s="47"/>
      <c r="F35" s="52"/>
      <c r="G35" s="87"/>
      <c r="I35" s="53"/>
      <c r="J35" s="40"/>
      <c r="K35" s="52"/>
      <c r="L35" s="42"/>
      <c r="M35" s="53"/>
      <c r="N35" s="40"/>
      <c r="O35" s="40"/>
      <c r="P35" s="40"/>
      <c r="Q35" s="40"/>
      <c r="R35" s="6"/>
    </row>
    <row r="36" spans="2:23" ht="13.5">
      <c r="B36" s="47"/>
      <c r="C36" s="47"/>
      <c r="D36" s="47"/>
      <c r="E36" s="47"/>
      <c r="F36" s="52"/>
      <c r="G36" s="96">
        <f>SUM(G29:G35)</f>
        <v>3299.5922</v>
      </c>
      <c r="H36" s="144">
        <f>SUM(H29:H35)</f>
        <v>5264</v>
      </c>
      <c r="I36" s="53"/>
      <c r="J36" s="40"/>
      <c r="K36" s="52"/>
      <c r="L36" s="43">
        <f>SUM(L29:L35)</f>
        <v>6116</v>
      </c>
      <c r="M36" s="53"/>
      <c r="N36" s="40"/>
      <c r="O36" s="40"/>
      <c r="P36" s="145"/>
      <c r="Q36" s="6"/>
      <c r="R36" s="6"/>
      <c r="S36" s="6"/>
      <c r="T36" s="6"/>
      <c r="U36" s="6"/>
      <c r="V36" s="6"/>
      <c r="W36" s="6"/>
    </row>
    <row r="37" spans="2:23" ht="13.5">
      <c r="B37" s="47"/>
      <c r="C37" s="47"/>
      <c r="D37" s="47"/>
      <c r="E37" s="47"/>
      <c r="F37" s="54"/>
      <c r="G37" s="87"/>
      <c r="H37" s="143"/>
      <c r="I37" s="55"/>
      <c r="J37" s="40"/>
      <c r="K37" s="54"/>
      <c r="L37" s="42"/>
      <c r="M37" s="55"/>
      <c r="N37" s="40"/>
      <c r="O37" s="40"/>
      <c r="P37" s="6"/>
      <c r="Q37" s="6"/>
      <c r="R37" s="6"/>
      <c r="S37" s="6"/>
      <c r="T37" s="6"/>
      <c r="U37" s="6"/>
      <c r="V37" s="6"/>
      <c r="W37" s="6"/>
    </row>
    <row r="38" spans="2:23" ht="13.5">
      <c r="B38" s="49" t="s">
        <v>16</v>
      </c>
      <c r="C38" s="47"/>
      <c r="D38" s="47"/>
      <c r="E38" s="47"/>
      <c r="F38" s="40"/>
      <c r="G38" s="88">
        <f>G26-G36</f>
        <v>15221.28886</v>
      </c>
      <c r="H38" s="111">
        <f>H26-H36</f>
        <v>10602</v>
      </c>
      <c r="I38" s="40"/>
      <c r="J38" s="40"/>
      <c r="K38" s="40"/>
      <c r="L38" s="40">
        <f>L26-L36</f>
        <v>9641</v>
      </c>
      <c r="M38" s="40"/>
      <c r="N38" s="40"/>
      <c r="O38" s="40"/>
      <c r="P38" s="145"/>
      <c r="Q38" s="145"/>
      <c r="R38" s="6"/>
      <c r="S38" s="6"/>
      <c r="T38" s="6"/>
      <c r="U38" s="6"/>
      <c r="V38" s="6"/>
      <c r="W38" s="6"/>
    </row>
    <row r="39" spans="2:18" ht="13.5">
      <c r="B39" s="47"/>
      <c r="C39" s="47"/>
      <c r="D39" s="47"/>
      <c r="E39" s="47"/>
      <c r="F39" s="40"/>
      <c r="G39" s="88"/>
      <c r="I39" s="40"/>
      <c r="J39" s="40"/>
      <c r="K39" s="40"/>
      <c r="L39" s="40"/>
      <c r="M39" s="40"/>
      <c r="N39" s="40"/>
      <c r="O39" s="40"/>
      <c r="P39" s="6"/>
      <c r="Q39" s="145"/>
      <c r="R39" s="6"/>
    </row>
    <row r="40" spans="2:18" ht="14.25" thickBot="1">
      <c r="B40" s="47"/>
      <c r="C40" s="47"/>
      <c r="D40" s="47"/>
      <c r="E40" s="47"/>
      <c r="F40" s="40"/>
      <c r="G40" s="97" t="e">
        <f>G14+#REF!+G15+G38</f>
        <v>#REF!</v>
      </c>
      <c r="H40" s="44">
        <f>H14+H15+H38+H16</f>
        <v>30145</v>
      </c>
      <c r="I40" s="56"/>
      <c r="J40" s="56"/>
      <c r="K40" s="56"/>
      <c r="L40" s="44">
        <f>L14+L15+L38+L16</f>
        <v>30207</v>
      </c>
      <c r="M40" s="40"/>
      <c r="N40" s="40"/>
      <c r="O40" s="40"/>
      <c r="P40" s="6"/>
      <c r="Q40" s="6"/>
      <c r="R40" s="6"/>
    </row>
    <row r="41" spans="2:18" ht="13.5">
      <c r="B41" s="47"/>
      <c r="C41" s="47"/>
      <c r="D41" s="47"/>
      <c r="E41" s="47"/>
      <c r="F41" s="40"/>
      <c r="G41" s="90"/>
      <c r="I41" s="40"/>
      <c r="J41" s="40"/>
      <c r="K41" s="40"/>
      <c r="L41" s="40"/>
      <c r="M41" s="40"/>
      <c r="N41" s="40"/>
      <c r="O41" s="40"/>
      <c r="P41" s="6"/>
      <c r="Q41" s="6"/>
      <c r="R41" s="6"/>
    </row>
    <row r="42" spans="2:18" ht="14.25">
      <c r="B42" s="73" t="s">
        <v>102</v>
      </c>
      <c r="D42" s="47"/>
      <c r="E42" s="47"/>
      <c r="F42" s="40"/>
      <c r="G42" s="90"/>
      <c r="I42" s="40"/>
      <c r="J42" s="40"/>
      <c r="K42" s="40"/>
      <c r="L42" s="40"/>
      <c r="M42" s="40"/>
      <c r="N42" s="40"/>
      <c r="O42" s="40"/>
      <c r="P42" s="6"/>
      <c r="Q42" s="6"/>
      <c r="R42" s="6"/>
    </row>
    <row r="43" spans="2:18" ht="14.25">
      <c r="B43" s="73"/>
      <c r="D43" s="47"/>
      <c r="E43" s="47"/>
      <c r="F43" s="40"/>
      <c r="G43" s="90"/>
      <c r="I43" s="40"/>
      <c r="J43" s="40"/>
      <c r="K43" s="40"/>
      <c r="L43" s="40"/>
      <c r="M43" s="40"/>
      <c r="N43" s="40"/>
      <c r="O43" s="56"/>
      <c r="P43" s="136"/>
      <c r="Q43" s="6"/>
      <c r="R43" s="6"/>
    </row>
    <row r="44" spans="2:18" ht="13.5">
      <c r="B44" s="49" t="s">
        <v>17</v>
      </c>
      <c r="C44" s="47"/>
      <c r="D44" s="47"/>
      <c r="E44" s="47"/>
      <c r="F44" s="40"/>
      <c r="G44" s="90">
        <v>15000</v>
      </c>
      <c r="H44" s="111">
        <v>15000</v>
      </c>
      <c r="I44" s="40"/>
      <c r="J44" s="40"/>
      <c r="K44" s="40"/>
      <c r="L44" s="40">
        <v>15000</v>
      </c>
      <c r="M44" s="40"/>
      <c r="N44" s="40"/>
      <c r="O44" s="40"/>
      <c r="P44" s="6"/>
      <c r="Q44" s="74"/>
      <c r="R44" s="79"/>
    </row>
    <row r="45" spans="2:18" ht="13.5">
      <c r="B45" s="49" t="s">
        <v>18</v>
      </c>
      <c r="C45" s="47"/>
      <c r="D45" s="47"/>
      <c r="E45" s="47"/>
      <c r="F45" s="40"/>
      <c r="G45" s="90"/>
      <c r="I45" s="40"/>
      <c r="J45" s="40"/>
      <c r="K45" s="40"/>
      <c r="L45" s="40"/>
      <c r="M45" s="40"/>
      <c r="N45" s="40"/>
      <c r="O45" s="40"/>
      <c r="P45" s="136"/>
      <c r="Q45" s="17"/>
      <c r="R45" s="17"/>
    </row>
    <row r="46" spans="2:18" ht="13.5">
      <c r="B46" s="47" t="s">
        <v>19</v>
      </c>
      <c r="C46" s="47"/>
      <c r="D46" s="47"/>
      <c r="E46" s="47"/>
      <c r="F46" s="40"/>
      <c r="G46" s="90">
        <v>8019.2956</v>
      </c>
      <c r="H46" s="111">
        <v>8019</v>
      </c>
      <c r="I46" s="40"/>
      <c r="J46" s="40"/>
      <c r="K46" s="40"/>
      <c r="L46" s="40">
        <v>8019</v>
      </c>
      <c r="M46" s="40"/>
      <c r="N46" s="40"/>
      <c r="O46" s="40"/>
      <c r="P46" s="6"/>
      <c r="Q46" s="146"/>
      <c r="R46" s="146"/>
    </row>
    <row r="47" spans="2:18" ht="13.5">
      <c r="B47" s="47" t="s">
        <v>20</v>
      </c>
      <c r="C47" s="47"/>
      <c r="D47" s="47"/>
      <c r="E47" s="47"/>
      <c r="F47" s="40"/>
      <c r="G47" s="90">
        <v>831.1473</v>
      </c>
      <c r="H47" s="111">
        <v>0</v>
      </c>
      <c r="I47" s="40"/>
      <c r="J47" s="40"/>
      <c r="K47" s="40"/>
      <c r="L47" s="40">
        <v>825</v>
      </c>
      <c r="M47" s="40"/>
      <c r="N47" s="40"/>
      <c r="O47" s="40"/>
      <c r="P47" s="30"/>
      <c r="Q47" s="147"/>
      <c r="R47" s="139"/>
    </row>
    <row r="48" spans="2:18" ht="13.5">
      <c r="B48" s="47" t="s">
        <v>21</v>
      </c>
      <c r="C48" s="47"/>
      <c r="D48" s="47"/>
      <c r="E48" s="47"/>
      <c r="F48" s="40"/>
      <c r="G48" s="90">
        <v>3819.06406</v>
      </c>
      <c r="H48" s="111">
        <v>5984</v>
      </c>
      <c r="I48" s="40"/>
      <c r="J48" s="40"/>
      <c r="K48" s="40"/>
      <c r="L48" s="40">
        <v>4102</v>
      </c>
      <c r="M48" s="40"/>
      <c r="N48" s="40"/>
      <c r="O48" s="40"/>
      <c r="P48" s="30"/>
      <c r="Q48" s="147"/>
      <c r="R48" s="139"/>
    </row>
    <row r="49" spans="2:18" ht="13.5">
      <c r="B49" s="47"/>
      <c r="C49" s="47"/>
      <c r="D49" s="47"/>
      <c r="E49" s="47"/>
      <c r="F49" s="40"/>
      <c r="G49" s="90"/>
      <c r="H49" s="143"/>
      <c r="I49" s="40"/>
      <c r="J49" s="40"/>
      <c r="K49" s="40"/>
      <c r="L49" s="42"/>
      <c r="M49" s="40"/>
      <c r="N49" s="40"/>
      <c r="O49" s="40"/>
      <c r="P49" s="30"/>
      <c r="Q49" s="147"/>
      <c r="R49" s="139"/>
    </row>
    <row r="50" spans="2:18" ht="13.5">
      <c r="B50" s="49" t="s">
        <v>22</v>
      </c>
      <c r="C50" s="47"/>
      <c r="D50" s="47"/>
      <c r="E50" s="47"/>
      <c r="F50" s="40"/>
      <c r="G50" s="91">
        <f>SUM(G44:G48)</f>
        <v>27669.506960000002</v>
      </c>
      <c r="H50" s="40">
        <f>SUM(H44:H48)</f>
        <v>29003</v>
      </c>
      <c r="I50" s="40"/>
      <c r="J50" s="40"/>
      <c r="K50" s="40"/>
      <c r="L50" s="40">
        <f>SUM(L44:L48)</f>
        <v>27946</v>
      </c>
      <c r="M50" s="40"/>
      <c r="N50" s="40"/>
      <c r="O50" s="40"/>
      <c r="P50" s="30"/>
      <c r="Q50" s="147"/>
      <c r="R50" s="147"/>
    </row>
    <row r="51" spans="2:18" ht="13.5">
      <c r="B51" s="101" t="s">
        <v>113</v>
      </c>
      <c r="C51" s="47"/>
      <c r="D51" s="47"/>
      <c r="E51" s="47"/>
      <c r="F51" s="40"/>
      <c r="G51" s="90"/>
      <c r="H51" s="143">
        <v>676</v>
      </c>
      <c r="I51" s="40"/>
      <c r="J51" s="40"/>
      <c r="K51" s="40"/>
      <c r="L51" s="42">
        <v>629</v>
      </c>
      <c r="M51" s="40"/>
      <c r="N51" s="40"/>
      <c r="O51" s="40"/>
      <c r="P51" s="148"/>
      <c r="Q51" s="139"/>
      <c r="R51" s="139"/>
    </row>
    <row r="52" spans="2:18" ht="13.5">
      <c r="B52" s="47"/>
      <c r="C52" s="47"/>
      <c r="D52" s="47"/>
      <c r="E52" s="47"/>
      <c r="F52" s="40"/>
      <c r="G52" s="90"/>
      <c r="H52" s="111">
        <f>SUM(H50:H51)</f>
        <v>29679</v>
      </c>
      <c r="I52" s="40"/>
      <c r="J52" s="40"/>
      <c r="K52" s="40"/>
      <c r="L52" s="40">
        <f>SUM(L50:L51)</f>
        <v>28575</v>
      </c>
      <c r="M52" s="40"/>
      <c r="N52" s="40"/>
      <c r="O52" s="40"/>
      <c r="P52" s="30"/>
      <c r="Q52" s="147"/>
      <c r="R52" s="139"/>
    </row>
    <row r="53" spans="2:18" ht="13.5">
      <c r="B53" s="49"/>
      <c r="C53" s="47"/>
      <c r="D53" s="47"/>
      <c r="E53" s="47"/>
      <c r="F53" s="40"/>
      <c r="G53" s="90"/>
      <c r="I53" s="40"/>
      <c r="J53" s="40"/>
      <c r="K53" s="40"/>
      <c r="L53" s="40"/>
      <c r="M53" s="40"/>
      <c r="N53" s="40"/>
      <c r="O53" s="40"/>
      <c r="P53" s="30"/>
      <c r="Q53" s="147"/>
      <c r="R53" s="139"/>
    </row>
    <row r="54" spans="2:18" ht="13.5">
      <c r="B54" s="47" t="s">
        <v>23</v>
      </c>
      <c r="C54" s="47"/>
      <c r="D54" s="47"/>
      <c r="E54" s="47"/>
      <c r="F54" s="40"/>
      <c r="G54" s="92">
        <f>827.999+504.67592</f>
        <v>1332.67492</v>
      </c>
      <c r="H54" s="149">
        <v>129</v>
      </c>
      <c r="I54" s="40"/>
      <c r="J54" s="40"/>
      <c r="K54" s="40"/>
      <c r="L54" s="45">
        <v>706</v>
      </c>
      <c r="M54" s="40"/>
      <c r="N54" s="40"/>
      <c r="O54" s="40"/>
      <c r="P54" s="30"/>
      <c r="Q54" s="147"/>
      <c r="R54" s="139"/>
    </row>
    <row r="55" spans="2:18" ht="13.5">
      <c r="B55" s="47" t="s">
        <v>108</v>
      </c>
      <c r="C55" s="47"/>
      <c r="D55" s="47"/>
      <c r="E55" s="47"/>
      <c r="F55" s="40"/>
      <c r="G55" s="93">
        <v>842.7739</v>
      </c>
      <c r="H55" s="150">
        <v>0</v>
      </c>
      <c r="I55" s="40"/>
      <c r="J55" s="40"/>
      <c r="K55" s="40"/>
      <c r="L55" s="82">
        <v>632</v>
      </c>
      <c r="M55" s="40"/>
      <c r="N55" s="40"/>
      <c r="O55" s="40"/>
      <c r="P55" s="6"/>
      <c r="Q55" s="139"/>
      <c r="R55" s="139"/>
    </row>
    <row r="56" spans="2:18" ht="13.5">
      <c r="B56" s="47" t="s">
        <v>24</v>
      </c>
      <c r="C56" s="47"/>
      <c r="D56" s="47"/>
      <c r="E56" s="47"/>
      <c r="F56" s="40"/>
      <c r="G56" s="94">
        <v>197.99948</v>
      </c>
      <c r="H56" s="151">
        <v>337</v>
      </c>
      <c r="I56" s="40"/>
      <c r="J56" s="40"/>
      <c r="K56" s="40"/>
      <c r="L56" s="46">
        <v>294</v>
      </c>
      <c r="M56" s="40"/>
      <c r="N56" s="40"/>
      <c r="O56" s="40"/>
      <c r="P56" s="6"/>
      <c r="Q56" s="139"/>
      <c r="R56" s="139"/>
    </row>
    <row r="57" spans="2:18" ht="13.5">
      <c r="B57" s="47"/>
      <c r="C57" s="47"/>
      <c r="D57" s="47"/>
      <c r="E57" s="47"/>
      <c r="F57" s="40"/>
      <c r="G57" s="90">
        <f>SUM(G54:G56)</f>
        <v>2373.4483</v>
      </c>
      <c r="H57" s="111">
        <f>SUM(H54:H56)</f>
        <v>466</v>
      </c>
      <c r="I57" s="40"/>
      <c r="J57" s="40"/>
      <c r="K57" s="40"/>
      <c r="L57" s="40">
        <f>SUM(L54:L56)</f>
        <v>1632</v>
      </c>
      <c r="M57" s="40"/>
      <c r="N57" s="40"/>
      <c r="O57" s="40"/>
      <c r="P57" s="6"/>
      <c r="Q57" s="139"/>
      <c r="R57" s="139"/>
    </row>
    <row r="58" spans="2:18" ht="13.5">
      <c r="B58" s="47"/>
      <c r="C58" s="47"/>
      <c r="D58" s="47"/>
      <c r="E58" s="47"/>
      <c r="F58" s="40"/>
      <c r="G58" s="90"/>
      <c r="I58" s="40"/>
      <c r="J58" s="40"/>
      <c r="K58" s="40"/>
      <c r="L58" s="40"/>
      <c r="M58" s="40"/>
      <c r="N58" s="40"/>
      <c r="O58" s="40"/>
      <c r="P58" s="6"/>
      <c r="Q58" s="139"/>
      <c r="R58" s="139"/>
    </row>
    <row r="59" spans="2:19" ht="14.25" thickBot="1">
      <c r="B59" s="47"/>
      <c r="C59" s="47"/>
      <c r="D59" s="47"/>
      <c r="E59" s="47"/>
      <c r="F59" s="40"/>
      <c r="G59" s="89">
        <f>G50+G57</f>
        <v>30042.955260000002</v>
      </c>
      <c r="H59" s="152">
        <f>H57+H52</f>
        <v>30145</v>
      </c>
      <c r="I59" s="56"/>
      <c r="J59" s="40"/>
      <c r="K59" s="40"/>
      <c r="L59" s="44">
        <f>L52+L57</f>
        <v>30207</v>
      </c>
      <c r="M59" s="40"/>
      <c r="N59" s="40"/>
      <c r="O59" s="40"/>
      <c r="P59" s="6"/>
      <c r="Q59" s="139"/>
      <c r="R59" s="139"/>
      <c r="S59" s="129"/>
    </row>
    <row r="60" spans="2:19" ht="13.5">
      <c r="B60" s="47"/>
      <c r="C60" s="47"/>
      <c r="D60" s="47"/>
      <c r="E60" s="47"/>
      <c r="F60" s="47"/>
      <c r="G60" s="83"/>
      <c r="I60" s="40"/>
      <c r="J60" s="40"/>
      <c r="K60" s="47"/>
      <c r="L60" s="40"/>
      <c r="M60" s="40"/>
      <c r="N60" s="40"/>
      <c r="O60" s="40"/>
      <c r="P60" s="6"/>
      <c r="Q60" s="139"/>
      <c r="R60" s="139"/>
      <c r="S60" s="129"/>
    </row>
    <row r="61" spans="2:19" ht="13.5">
      <c r="B61" s="47" t="s">
        <v>285</v>
      </c>
      <c r="C61" s="47"/>
      <c r="D61" s="47"/>
      <c r="E61" s="47"/>
      <c r="F61" s="47"/>
      <c r="G61" s="83">
        <f>G50/150000</f>
        <v>0.18446337973333335</v>
      </c>
      <c r="H61" s="127"/>
      <c r="I61" s="39"/>
      <c r="J61" s="40"/>
      <c r="K61" s="40"/>
      <c r="L61" s="39"/>
      <c r="M61" s="40"/>
      <c r="N61" s="40"/>
      <c r="O61" s="40"/>
      <c r="P61" s="153"/>
      <c r="Q61" s="139"/>
      <c r="R61" s="139"/>
      <c r="S61" s="129"/>
    </row>
    <row r="62" spans="2:18" ht="13.5">
      <c r="B62" s="47" t="s">
        <v>286</v>
      </c>
      <c r="C62" s="47"/>
      <c r="D62" s="47"/>
      <c r="E62" s="47"/>
      <c r="F62" s="47"/>
      <c r="G62" s="39"/>
      <c r="H62" s="127">
        <f>H50/150000</f>
        <v>0.19335333333333332</v>
      </c>
      <c r="I62" s="39"/>
      <c r="J62" s="40"/>
      <c r="K62" s="40"/>
      <c r="L62" s="39">
        <f>L50/150000</f>
        <v>0.18630666666666668</v>
      </c>
      <c r="M62" s="40"/>
      <c r="N62" s="40"/>
      <c r="O62" s="40"/>
      <c r="P62" s="6"/>
      <c r="Q62" s="139"/>
      <c r="R62" s="139"/>
    </row>
    <row r="63" spans="2:19" ht="13.5">
      <c r="B63" s="47"/>
      <c r="C63" s="47"/>
      <c r="D63" s="47"/>
      <c r="E63" s="47"/>
      <c r="F63" s="47"/>
      <c r="G63" s="40"/>
      <c r="H63" s="40"/>
      <c r="I63" s="40"/>
      <c r="J63" s="40"/>
      <c r="K63" s="47"/>
      <c r="L63" s="40"/>
      <c r="M63" s="40"/>
      <c r="N63" s="40"/>
      <c r="O63" s="40"/>
      <c r="P63" s="6"/>
      <c r="Q63" s="139"/>
      <c r="R63" s="139"/>
      <c r="S63" s="129"/>
    </row>
    <row r="64" spans="2:18" ht="15" customHeight="1">
      <c r="B64" s="47"/>
      <c r="C64" s="47"/>
      <c r="D64" s="47"/>
      <c r="E64" s="47"/>
      <c r="F64" s="47"/>
      <c r="G64" s="47"/>
      <c r="H64" s="47"/>
      <c r="I64" s="47"/>
      <c r="J64" s="47"/>
      <c r="K64" s="47"/>
      <c r="L64" s="47"/>
      <c r="M64" s="47"/>
      <c r="N64" s="40"/>
      <c r="O64" s="40"/>
      <c r="P64" s="6"/>
      <c r="Q64" s="139"/>
      <c r="R64" s="139"/>
    </row>
    <row r="65" spans="2:18" ht="13.5">
      <c r="B65" s="220" t="s">
        <v>159</v>
      </c>
      <c r="C65" s="221"/>
      <c r="D65" s="221"/>
      <c r="E65" s="221"/>
      <c r="F65" s="221"/>
      <c r="G65" s="221"/>
      <c r="H65" s="221"/>
      <c r="I65" s="221"/>
      <c r="J65" s="221"/>
      <c r="K65" s="221"/>
      <c r="L65" s="221"/>
      <c r="M65" s="221"/>
      <c r="N65" s="154"/>
      <c r="O65" s="154"/>
      <c r="P65" s="6"/>
      <c r="Q65" s="6"/>
      <c r="R65" s="6"/>
    </row>
    <row r="66" spans="2:18" ht="13.5">
      <c r="B66" s="221"/>
      <c r="C66" s="221"/>
      <c r="D66" s="221"/>
      <c r="E66" s="221"/>
      <c r="F66" s="221"/>
      <c r="G66" s="221"/>
      <c r="H66" s="221"/>
      <c r="I66" s="221"/>
      <c r="J66" s="221"/>
      <c r="K66" s="221"/>
      <c r="L66" s="221"/>
      <c r="M66" s="221"/>
      <c r="N66" s="154"/>
      <c r="O66" s="154"/>
      <c r="P66" s="140"/>
      <c r="Q66" s="6"/>
      <c r="R66" s="6"/>
    </row>
    <row r="67" spans="2:18" ht="13.5">
      <c r="B67" s="47"/>
      <c r="C67" s="47"/>
      <c r="D67" s="47"/>
      <c r="E67" s="47"/>
      <c r="F67" s="47"/>
      <c r="G67" s="47"/>
      <c r="H67" s="47"/>
      <c r="I67" s="47"/>
      <c r="J67" s="47"/>
      <c r="K67" s="47"/>
      <c r="L67" s="47"/>
      <c r="M67" s="47"/>
      <c r="N67" s="40"/>
      <c r="O67" s="40"/>
      <c r="P67" s="6"/>
      <c r="Q67" s="74"/>
      <c r="R67" s="79"/>
    </row>
    <row r="68" spans="2:18" ht="13.5">
      <c r="B68" s="155"/>
      <c r="C68" s="47"/>
      <c r="D68" s="47"/>
      <c r="E68" s="47"/>
      <c r="F68" s="47"/>
      <c r="G68" s="47"/>
      <c r="H68" s="47"/>
      <c r="I68" s="47"/>
      <c r="J68" s="47"/>
      <c r="K68" s="47"/>
      <c r="L68" s="47"/>
      <c r="M68" s="47"/>
      <c r="N68" s="40"/>
      <c r="O68" s="40"/>
      <c r="P68" s="140"/>
      <c r="Q68" s="17"/>
      <c r="R68" s="17"/>
    </row>
    <row r="69" spans="2:18" ht="13.5">
      <c r="B69" s="47"/>
      <c r="C69" s="47"/>
      <c r="D69" s="47"/>
      <c r="E69" s="47"/>
      <c r="F69" s="47"/>
      <c r="G69" s="47"/>
      <c r="H69" s="47"/>
      <c r="I69" s="47"/>
      <c r="J69" s="47"/>
      <c r="K69" s="47"/>
      <c r="L69" s="47"/>
      <c r="M69" s="47"/>
      <c r="N69" s="40"/>
      <c r="O69" s="40"/>
      <c r="P69" s="6"/>
      <c r="Q69" s="145"/>
      <c r="R69" s="145"/>
    </row>
    <row r="70" spans="2:18" ht="13.5">
      <c r="B70" s="47"/>
      <c r="C70" s="47"/>
      <c r="D70" s="47"/>
      <c r="E70" s="47"/>
      <c r="F70" s="47"/>
      <c r="G70" s="47"/>
      <c r="H70" s="47"/>
      <c r="I70" s="47"/>
      <c r="J70" s="47"/>
      <c r="K70" s="47"/>
      <c r="L70" s="47"/>
      <c r="M70" s="47"/>
      <c r="N70" s="40"/>
      <c r="O70" s="40"/>
      <c r="P70" s="6"/>
      <c r="Q70" s="145"/>
      <c r="R70" s="145"/>
    </row>
    <row r="71" spans="2:18" ht="13.5">
      <c r="B71" s="47"/>
      <c r="C71" s="47"/>
      <c r="D71" s="47"/>
      <c r="E71" s="47"/>
      <c r="F71" s="47"/>
      <c r="G71" s="47"/>
      <c r="H71" s="47"/>
      <c r="I71" s="47"/>
      <c r="J71" s="47"/>
      <c r="K71" s="47"/>
      <c r="L71" s="47"/>
      <c r="M71" s="47"/>
      <c r="N71" s="40"/>
      <c r="O71" s="40"/>
      <c r="P71" s="6"/>
      <c r="Q71" s="6"/>
      <c r="R71" s="6"/>
    </row>
    <row r="72" spans="2:18" ht="13.5">
      <c r="B72" s="156"/>
      <c r="C72" s="156"/>
      <c r="D72" s="156"/>
      <c r="E72" s="156"/>
      <c r="F72" s="156"/>
      <c r="G72" s="156"/>
      <c r="H72" s="47"/>
      <c r="I72" s="156"/>
      <c r="J72" s="156"/>
      <c r="K72" s="156"/>
      <c r="L72" s="156"/>
      <c r="M72" s="156"/>
      <c r="N72" s="157"/>
      <c r="O72" s="157"/>
      <c r="P72" s="6"/>
      <c r="Q72" s="145"/>
      <c r="R72" s="145"/>
    </row>
    <row r="73" spans="2:18" ht="13.5">
      <c r="B73" s="156"/>
      <c r="C73" s="156"/>
      <c r="D73" s="156"/>
      <c r="E73" s="156"/>
      <c r="F73" s="156"/>
      <c r="G73" s="156"/>
      <c r="H73" s="47"/>
      <c r="I73" s="156"/>
      <c r="J73" s="156"/>
      <c r="K73" s="156"/>
      <c r="L73" s="156"/>
      <c r="M73" s="156"/>
      <c r="N73" s="157"/>
      <c r="O73" s="157"/>
      <c r="P73" s="6"/>
      <c r="Q73" s="6"/>
      <c r="R73" s="6"/>
    </row>
    <row r="74" spans="2:18" ht="13.5">
      <c r="B74" s="156"/>
      <c r="C74" s="156"/>
      <c r="D74" s="156"/>
      <c r="E74" s="156"/>
      <c r="F74" s="156"/>
      <c r="G74" s="156"/>
      <c r="H74" s="47"/>
      <c r="I74" s="156"/>
      <c r="J74" s="156"/>
      <c r="K74" s="156"/>
      <c r="L74" s="156"/>
      <c r="M74" s="156"/>
      <c r="N74" s="157"/>
      <c r="O74" s="157"/>
      <c r="P74" s="6"/>
      <c r="Q74" s="6"/>
      <c r="R74" s="6"/>
    </row>
    <row r="75" spans="2:18" ht="13.5">
      <c r="B75" s="156"/>
      <c r="C75" s="156"/>
      <c r="D75" s="156"/>
      <c r="E75" s="156"/>
      <c r="F75" s="156"/>
      <c r="G75" s="156"/>
      <c r="H75" s="47"/>
      <c r="I75" s="156"/>
      <c r="J75" s="156"/>
      <c r="K75" s="156"/>
      <c r="L75" s="156"/>
      <c r="M75" s="156"/>
      <c r="N75" s="157"/>
      <c r="O75" s="157"/>
      <c r="P75" s="6"/>
      <c r="Q75" s="6"/>
      <c r="R75" s="6"/>
    </row>
    <row r="76" spans="2:18" ht="13.5">
      <c r="B76" s="156"/>
      <c r="C76" s="156"/>
      <c r="D76" s="156"/>
      <c r="E76" s="156"/>
      <c r="F76" s="156"/>
      <c r="G76" s="156"/>
      <c r="H76" s="47"/>
      <c r="I76" s="156"/>
      <c r="J76" s="156"/>
      <c r="K76" s="156"/>
      <c r="L76" s="156"/>
      <c r="M76" s="156"/>
      <c r="N76" s="157"/>
      <c r="O76" s="157"/>
      <c r="P76" s="6"/>
      <c r="Q76" s="6"/>
      <c r="R76" s="6"/>
    </row>
    <row r="77" spans="2:18" ht="13.5">
      <c r="B77" s="156"/>
      <c r="C77" s="156"/>
      <c r="D77" s="156"/>
      <c r="E77" s="156"/>
      <c r="F77" s="156"/>
      <c r="G77" s="156"/>
      <c r="H77" s="47"/>
      <c r="I77" s="156"/>
      <c r="J77" s="156"/>
      <c r="K77" s="156"/>
      <c r="L77" s="156"/>
      <c r="M77" s="156"/>
      <c r="N77" s="157"/>
      <c r="O77" s="157"/>
      <c r="P77" s="6"/>
      <c r="Q77" s="6"/>
      <c r="R77" s="6"/>
    </row>
    <row r="78" spans="2:18" ht="13.5">
      <c r="B78" s="114"/>
      <c r="C78" s="114"/>
      <c r="D78" s="114"/>
      <c r="E78" s="114"/>
      <c r="F78" s="114"/>
      <c r="G78" s="114"/>
      <c r="I78" s="114"/>
      <c r="J78" s="114"/>
      <c r="K78" s="114"/>
      <c r="L78" s="114"/>
      <c r="M78" s="114"/>
      <c r="N78" s="145"/>
      <c r="O78" s="145"/>
      <c r="P78" s="6"/>
      <c r="Q78" s="6"/>
      <c r="R78" s="6"/>
    </row>
    <row r="79" spans="2:18" ht="13.5">
      <c r="B79" s="114"/>
      <c r="C79" s="114"/>
      <c r="D79" s="114"/>
      <c r="E79" s="114"/>
      <c r="F79" s="114"/>
      <c r="G79" s="114"/>
      <c r="I79" s="114"/>
      <c r="J79" s="114"/>
      <c r="K79" s="114"/>
      <c r="L79" s="114"/>
      <c r="M79" s="114"/>
      <c r="N79" s="145"/>
      <c r="O79" s="145"/>
      <c r="P79" s="6"/>
      <c r="Q79" s="6"/>
      <c r="R79" s="6"/>
    </row>
    <row r="80" spans="2:18" ht="13.5">
      <c r="B80" s="114"/>
      <c r="C80" s="114"/>
      <c r="D80" s="114"/>
      <c r="E80" s="114"/>
      <c r="F80" s="114"/>
      <c r="G80" s="114"/>
      <c r="I80" s="114"/>
      <c r="J80" s="114"/>
      <c r="K80" s="114"/>
      <c r="L80" s="114"/>
      <c r="M80" s="114"/>
      <c r="N80" s="145"/>
      <c r="O80" s="145"/>
      <c r="P80" s="6"/>
      <c r="Q80" s="6"/>
      <c r="R80" s="6"/>
    </row>
    <row r="81" spans="2:18" ht="13.5">
      <c r="B81" s="114"/>
      <c r="C81" s="114"/>
      <c r="D81" s="114"/>
      <c r="E81" s="114"/>
      <c r="F81" s="114"/>
      <c r="G81" s="114"/>
      <c r="I81" s="114"/>
      <c r="J81" s="114"/>
      <c r="K81" s="114"/>
      <c r="L81" s="114"/>
      <c r="M81" s="114"/>
      <c r="N81" s="145"/>
      <c r="O81" s="145"/>
      <c r="P81" s="6"/>
      <c r="Q81" s="6"/>
      <c r="R81" s="6"/>
    </row>
    <row r="82" spans="2:18" ht="13.5">
      <c r="B82" s="114"/>
      <c r="C82" s="114"/>
      <c r="D82" s="114"/>
      <c r="E82" s="114"/>
      <c r="F82" s="114"/>
      <c r="G82" s="114"/>
      <c r="I82" s="114"/>
      <c r="J82" s="114"/>
      <c r="K82" s="114"/>
      <c r="L82" s="114"/>
      <c r="M82" s="114"/>
      <c r="N82" s="145"/>
      <c r="O82" s="145"/>
      <c r="P82" s="6"/>
      <c r="Q82" s="6"/>
      <c r="R82" s="6"/>
    </row>
    <row r="83" spans="2:18" ht="13.5">
      <c r="B83" s="114"/>
      <c r="C83" s="114"/>
      <c r="D83" s="114"/>
      <c r="E83" s="114"/>
      <c r="F83" s="114"/>
      <c r="G83" s="114"/>
      <c r="I83" s="114"/>
      <c r="J83" s="114"/>
      <c r="K83" s="114"/>
      <c r="L83" s="114"/>
      <c r="M83" s="114"/>
      <c r="N83" s="145"/>
      <c r="O83" s="145"/>
      <c r="P83" s="6"/>
      <c r="Q83" s="6"/>
      <c r="R83" s="6"/>
    </row>
    <row r="84" spans="2:18" ht="13.5">
      <c r="B84" s="114"/>
      <c r="C84" s="114"/>
      <c r="D84" s="114"/>
      <c r="E84" s="114"/>
      <c r="F84" s="114"/>
      <c r="G84" s="114"/>
      <c r="I84" s="114"/>
      <c r="J84" s="114"/>
      <c r="K84" s="114"/>
      <c r="L84" s="114"/>
      <c r="M84" s="114"/>
      <c r="N84" s="145"/>
      <c r="O84" s="145"/>
      <c r="P84" s="6"/>
      <c r="Q84" s="6"/>
      <c r="R84" s="6"/>
    </row>
    <row r="85" spans="2:18" ht="13.5">
      <c r="B85" s="114"/>
      <c r="C85" s="114"/>
      <c r="D85" s="114"/>
      <c r="E85" s="114"/>
      <c r="F85" s="114"/>
      <c r="G85" s="114"/>
      <c r="I85" s="114"/>
      <c r="J85" s="114"/>
      <c r="K85" s="114"/>
      <c r="L85" s="114"/>
      <c r="M85" s="114"/>
      <c r="N85" s="145"/>
      <c r="O85" s="145"/>
      <c r="P85" s="6"/>
      <c r="Q85" s="6"/>
      <c r="R85" s="6"/>
    </row>
    <row r="86" spans="2:18" ht="13.5">
      <c r="B86" s="114"/>
      <c r="C86" s="114"/>
      <c r="D86" s="114"/>
      <c r="E86" s="114"/>
      <c r="F86" s="114"/>
      <c r="G86" s="114"/>
      <c r="I86" s="114"/>
      <c r="J86" s="114"/>
      <c r="K86" s="114"/>
      <c r="L86" s="114"/>
      <c r="M86" s="114"/>
      <c r="N86" s="145"/>
      <c r="O86" s="145"/>
      <c r="P86" s="6"/>
      <c r="Q86" s="6"/>
      <c r="R86" s="6"/>
    </row>
    <row r="87" spans="2:18" ht="13.5">
      <c r="B87" s="114"/>
      <c r="C87" s="114"/>
      <c r="D87" s="114"/>
      <c r="E87" s="114"/>
      <c r="F87" s="114"/>
      <c r="G87" s="114"/>
      <c r="I87" s="114"/>
      <c r="J87" s="114"/>
      <c r="K87" s="114"/>
      <c r="L87" s="114"/>
      <c r="M87" s="114"/>
      <c r="N87" s="145"/>
      <c r="O87" s="145"/>
      <c r="P87" s="6"/>
      <c r="Q87" s="6"/>
      <c r="R87" s="6"/>
    </row>
    <row r="88" spans="2:18" ht="13.5">
      <c r="B88" s="114"/>
      <c r="C88" s="114"/>
      <c r="D88" s="114"/>
      <c r="E88" s="114"/>
      <c r="F88" s="114"/>
      <c r="G88" s="114"/>
      <c r="I88" s="114"/>
      <c r="J88" s="114"/>
      <c r="K88" s="114"/>
      <c r="L88" s="114"/>
      <c r="M88" s="114"/>
      <c r="N88" s="145"/>
      <c r="O88" s="145"/>
      <c r="P88" s="6"/>
      <c r="Q88" s="6"/>
      <c r="R88" s="6"/>
    </row>
    <row r="89" spans="2:18" ht="13.5">
      <c r="B89" s="114"/>
      <c r="C89" s="114"/>
      <c r="D89" s="114"/>
      <c r="E89" s="114"/>
      <c r="F89" s="114"/>
      <c r="G89" s="114"/>
      <c r="I89" s="114"/>
      <c r="J89" s="114"/>
      <c r="K89" s="114"/>
      <c r="L89" s="114"/>
      <c r="M89" s="114"/>
      <c r="N89" s="145"/>
      <c r="O89" s="145"/>
      <c r="P89" s="6"/>
      <c r="Q89" s="6"/>
      <c r="R89" s="6"/>
    </row>
    <row r="90" spans="2:18" ht="13.5">
      <c r="B90" s="114"/>
      <c r="C90" s="114"/>
      <c r="D90" s="114"/>
      <c r="E90" s="114"/>
      <c r="F90" s="114"/>
      <c r="G90" s="114"/>
      <c r="I90" s="114"/>
      <c r="J90" s="114"/>
      <c r="K90" s="114"/>
      <c r="L90" s="114"/>
      <c r="M90" s="114"/>
      <c r="N90" s="145"/>
      <c r="O90" s="145"/>
      <c r="P90" s="6"/>
      <c r="Q90" s="6"/>
      <c r="R90" s="6"/>
    </row>
    <row r="91" spans="2:18" ht="13.5">
      <c r="B91" s="114"/>
      <c r="C91" s="114"/>
      <c r="D91" s="114"/>
      <c r="E91" s="114"/>
      <c r="F91" s="114"/>
      <c r="G91" s="114"/>
      <c r="I91" s="114"/>
      <c r="J91" s="114"/>
      <c r="K91" s="114"/>
      <c r="L91" s="114"/>
      <c r="M91" s="114"/>
      <c r="N91" s="145"/>
      <c r="O91" s="145"/>
      <c r="P91" s="6"/>
      <c r="Q91" s="6"/>
      <c r="R91" s="6"/>
    </row>
    <row r="92" spans="2:18" ht="13.5">
      <c r="B92" s="114"/>
      <c r="C92" s="114"/>
      <c r="D92" s="114"/>
      <c r="E92" s="114"/>
      <c r="F92" s="114"/>
      <c r="G92" s="114"/>
      <c r="I92" s="114"/>
      <c r="J92" s="114"/>
      <c r="K92" s="114"/>
      <c r="L92" s="114"/>
      <c r="M92" s="114"/>
      <c r="N92" s="145"/>
      <c r="O92" s="145"/>
      <c r="P92" s="6"/>
      <c r="Q92" s="6"/>
      <c r="R92" s="6"/>
    </row>
    <row r="93" spans="2:18" ht="13.5">
      <c r="B93" s="114"/>
      <c r="C93" s="114"/>
      <c r="D93" s="114"/>
      <c r="E93" s="114"/>
      <c r="F93" s="114"/>
      <c r="G93" s="114"/>
      <c r="I93" s="114"/>
      <c r="J93" s="114"/>
      <c r="K93" s="114"/>
      <c r="L93" s="114"/>
      <c r="M93" s="114"/>
      <c r="N93" s="145"/>
      <c r="O93" s="145"/>
      <c r="P93" s="6"/>
      <c r="Q93" s="6"/>
      <c r="R93" s="6"/>
    </row>
    <row r="94" spans="2:18" ht="13.5">
      <c r="B94" s="114"/>
      <c r="C94" s="114"/>
      <c r="D94" s="114"/>
      <c r="E94" s="114"/>
      <c r="F94" s="114"/>
      <c r="G94" s="114"/>
      <c r="I94" s="114"/>
      <c r="J94" s="114"/>
      <c r="K94" s="114"/>
      <c r="L94" s="114"/>
      <c r="M94" s="114"/>
      <c r="N94" s="145"/>
      <c r="O94" s="145"/>
      <c r="P94" s="6"/>
      <c r="Q94" s="6"/>
      <c r="R94" s="6"/>
    </row>
    <row r="95" spans="2:18" ht="13.5">
      <c r="B95" s="114"/>
      <c r="C95" s="114"/>
      <c r="D95" s="114"/>
      <c r="E95" s="114"/>
      <c r="F95" s="114"/>
      <c r="G95" s="114"/>
      <c r="I95" s="114"/>
      <c r="J95" s="114"/>
      <c r="K95" s="114"/>
      <c r="L95" s="114"/>
      <c r="M95" s="114"/>
      <c r="N95" s="145"/>
      <c r="O95" s="145"/>
      <c r="P95" s="6"/>
      <c r="Q95" s="6"/>
      <c r="R95" s="6"/>
    </row>
    <row r="96" spans="2:18" ht="13.5">
      <c r="B96" s="114"/>
      <c r="C96" s="114"/>
      <c r="D96" s="114"/>
      <c r="E96" s="114"/>
      <c r="F96" s="114"/>
      <c r="G96" s="114"/>
      <c r="I96" s="114"/>
      <c r="J96" s="114"/>
      <c r="K96" s="114"/>
      <c r="L96" s="114"/>
      <c r="M96" s="114"/>
      <c r="N96" s="145"/>
      <c r="O96" s="145"/>
      <c r="P96" s="6"/>
      <c r="Q96" s="6"/>
      <c r="R96" s="6"/>
    </row>
    <row r="97" spans="2:18" ht="13.5">
      <c r="B97" s="114"/>
      <c r="C97" s="114"/>
      <c r="D97" s="114"/>
      <c r="E97" s="114"/>
      <c r="F97" s="114"/>
      <c r="G97" s="114"/>
      <c r="I97" s="114"/>
      <c r="J97" s="114"/>
      <c r="K97" s="114"/>
      <c r="L97" s="114"/>
      <c r="M97" s="114"/>
      <c r="N97" s="145"/>
      <c r="O97" s="145"/>
      <c r="P97" s="6"/>
      <c r="Q97" s="6"/>
      <c r="R97" s="6"/>
    </row>
    <row r="98" spans="2:18" ht="13.5">
      <c r="B98" s="114"/>
      <c r="C98" s="114"/>
      <c r="D98" s="114"/>
      <c r="E98" s="114"/>
      <c r="F98" s="114"/>
      <c r="G98" s="114"/>
      <c r="I98" s="114"/>
      <c r="J98" s="114"/>
      <c r="K98" s="114"/>
      <c r="L98" s="114"/>
      <c r="M98" s="114"/>
      <c r="N98" s="145"/>
      <c r="O98" s="145"/>
      <c r="P98" s="6"/>
      <c r="Q98" s="6"/>
      <c r="R98" s="6"/>
    </row>
    <row r="99" spans="2:18" ht="13.5">
      <c r="B99" s="114"/>
      <c r="C99" s="114"/>
      <c r="D99" s="114"/>
      <c r="E99" s="114"/>
      <c r="F99" s="114"/>
      <c r="G99" s="114"/>
      <c r="I99" s="114"/>
      <c r="J99" s="114"/>
      <c r="K99" s="114"/>
      <c r="L99" s="114"/>
      <c r="M99" s="114"/>
      <c r="N99" s="145"/>
      <c r="O99" s="145"/>
      <c r="P99" s="6"/>
      <c r="Q99" s="6"/>
      <c r="R99" s="6"/>
    </row>
    <row r="100" spans="2:18" ht="13.5">
      <c r="B100" s="114"/>
      <c r="C100" s="114"/>
      <c r="D100" s="114"/>
      <c r="E100" s="114"/>
      <c r="F100" s="114"/>
      <c r="G100" s="114"/>
      <c r="I100" s="114"/>
      <c r="J100" s="114"/>
      <c r="K100" s="114"/>
      <c r="L100" s="114"/>
      <c r="M100" s="114"/>
      <c r="N100" s="145"/>
      <c r="O100" s="145"/>
      <c r="P100" s="6"/>
      <c r="Q100" s="6"/>
      <c r="R100" s="6"/>
    </row>
    <row r="101" spans="2:18" ht="13.5">
      <c r="B101" s="114"/>
      <c r="C101" s="114"/>
      <c r="D101" s="114"/>
      <c r="E101" s="114"/>
      <c r="F101" s="114"/>
      <c r="G101" s="114"/>
      <c r="I101" s="114"/>
      <c r="J101" s="114"/>
      <c r="K101" s="114"/>
      <c r="L101" s="114"/>
      <c r="M101" s="114"/>
      <c r="N101" s="145"/>
      <c r="O101" s="145"/>
      <c r="P101" s="6"/>
      <c r="Q101" s="6"/>
      <c r="R101" s="6"/>
    </row>
    <row r="102" spans="2:18" ht="13.5">
      <c r="B102" s="114"/>
      <c r="C102" s="114"/>
      <c r="D102" s="114"/>
      <c r="E102" s="114"/>
      <c r="F102" s="114"/>
      <c r="G102" s="114"/>
      <c r="I102" s="114"/>
      <c r="J102" s="114"/>
      <c r="K102" s="114"/>
      <c r="L102" s="114"/>
      <c r="M102" s="114"/>
      <c r="N102" s="145"/>
      <c r="O102" s="145"/>
      <c r="P102" s="6"/>
      <c r="Q102" s="6"/>
      <c r="R102" s="6"/>
    </row>
    <row r="103" spans="2:18" ht="13.5">
      <c r="B103" s="114"/>
      <c r="C103" s="114"/>
      <c r="D103" s="114"/>
      <c r="E103" s="114"/>
      <c r="F103" s="114"/>
      <c r="G103" s="114"/>
      <c r="I103" s="114"/>
      <c r="J103" s="114"/>
      <c r="K103" s="114"/>
      <c r="L103" s="114"/>
      <c r="M103" s="114"/>
      <c r="N103" s="145"/>
      <c r="O103" s="145"/>
      <c r="P103" s="6"/>
      <c r="Q103" s="6"/>
      <c r="R103" s="6"/>
    </row>
    <row r="104" spans="2:18" ht="13.5">
      <c r="B104" s="114"/>
      <c r="C104" s="114"/>
      <c r="D104" s="114"/>
      <c r="E104" s="114"/>
      <c r="F104" s="114"/>
      <c r="G104" s="114"/>
      <c r="I104" s="114"/>
      <c r="J104" s="114"/>
      <c r="K104" s="114"/>
      <c r="L104" s="114"/>
      <c r="M104" s="114"/>
      <c r="N104" s="145"/>
      <c r="O104" s="145"/>
      <c r="P104" s="6"/>
      <c r="Q104" s="6"/>
      <c r="R104" s="6"/>
    </row>
    <row r="105" spans="2:18" ht="13.5">
      <c r="B105" s="114"/>
      <c r="C105" s="114"/>
      <c r="D105" s="114"/>
      <c r="E105" s="114"/>
      <c r="F105" s="114"/>
      <c r="G105" s="114"/>
      <c r="I105" s="114"/>
      <c r="J105" s="114"/>
      <c r="K105" s="114"/>
      <c r="L105" s="114"/>
      <c r="M105" s="114"/>
      <c r="N105" s="145"/>
      <c r="O105" s="145"/>
      <c r="P105" s="6"/>
      <c r="Q105" s="6"/>
      <c r="R105" s="6"/>
    </row>
    <row r="106" spans="2:18" ht="13.5">
      <c r="B106" s="114"/>
      <c r="C106" s="114"/>
      <c r="D106" s="114"/>
      <c r="E106" s="114"/>
      <c r="F106" s="114"/>
      <c r="G106" s="114"/>
      <c r="I106" s="114"/>
      <c r="J106" s="114"/>
      <c r="K106" s="114"/>
      <c r="L106" s="114"/>
      <c r="M106" s="114"/>
      <c r="N106" s="145"/>
      <c r="O106" s="145"/>
      <c r="P106" s="6"/>
      <c r="Q106" s="6"/>
      <c r="R106" s="6"/>
    </row>
    <row r="107" spans="2:18" ht="13.5">
      <c r="B107" s="114"/>
      <c r="C107" s="114"/>
      <c r="D107" s="114"/>
      <c r="E107" s="114"/>
      <c r="F107" s="114"/>
      <c r="G107" s="114"/>
      <c r="I107" s="114"/>
      <c r="J107" s="114"/>
      <c r="K107" s="114"/>
      <c r="L107" s="114"/>
      <c r="M107" s="114"/>
      <c r="N107" s="145"/>
      <c r="O107" s="145"/>
      <c r="P107" s="6"/>
      <c r="Q107" s="6"/>
      <c r="R107" s="6"/>
    </row>
    <row r="108" spans="2:18" ht="13.5">
      <c r="B108" s="114"/>
      <c r="C108" s="114"/>
      <c r="D108" s="114"/>
      <c r="E108" s="114"/>
      <c r="F108" s="114"/>
      <c r="G108" s="114"/>
      <c r="I108" s="114"/>
      <c r="J108" s="114"/>
      <c r="K108" s="114"/>
      <c r="L108" s="114"/>
      <c r="M108" s="114"/>
      <c r="N108" s="145"/>
      <c r="O108" s="145"/>
      <c r="P108" s="6"/>
      <c r="Q108" s="6"/>
      <c r="R108" s="6"/>
    </row>
    <row r="109" spans="2:18" ht="13.5">
      <c r="B109" s="114"/>
      <c r="C109" s="114"/>
      <c r="D109" s="114"/>
      <c r="E109" s="114"/>
      <c r="F109" s="114"/>
      <c r="G109" s="114"/>
      <c r="I109" s="114"/>
      <c r="J109" s="114"/>
      <c r="K109" s="114"/>
      <c r="L109" s="114"/>
      <c r="M109" s="114"/>
      <c r="N109" s="145"/>
      <c r="O109" s="145"/>
      <c r="P109" s="6"/>
      <c r="Q109" s="6"/>
      <c r="R109" s="6"/>
    </row>
    <row r="110" spans="2:18" ht="13.5">
      <c r="B110" s="114"/>
      <c r="C110" s="114"/>
      <c r="D110" s="114"/>
      <c r="E110" s="114"/>
      <c r="F110" s="114"/>
      <c r="G110" s="114"/>
      <c r="I110" s="114"/>
      <c r="J110" s="114"/>
      <c r="K110" s="114"/>
      <c r="L110" s="114"/>
      <c r="M110" s="114"/>
      <c r="N110" s="145"/>
      <c r="O110" s="145"/>
      <c r="P110" s="6"/>
      <c r="Q110" s="6"/>
      <c r="R110" s="6"/>
    </row>
    <row r="111" spans="2:18" ht="13.5">
      <c r="B111" s="114"/>
      <c r="C111" s="114"/>
      <c r="D111" s="114"/>
      <c r="E111" s="114"/>
      <c r="F111" s="114"/>
      <c r="G111" s="114"/>
      <c r="I111" s="114"/>
      <c r="J111" s="114"/>
      <c r="K111" s="114"/>
      <c r="L111" s="114"/>
      <c r="M111" s="114"/>
      <c r="N111" s="145"/>
      <c r="O111" s="145"/>
      <c r="P111" s="6"/>
      <c r="Q111" s="6"/>
      <c r="R111" s="6"/>
    </row>
    <row r="112" spans="2:18" ht="13.5">
      <c r="B112" s="114"/>
      <c r="C112" s="114"/>
      <c r="D112" s="114"/>
      <c r="E112" s="114"/>
      <c r="F112" s="114"/>
      <c r="G112" s="114"/>
      <c r="I112" s="114"/>
      <c r="J112" s="114"/>
      <c r="K112" s="114"/>
      <c r="L112" s="114"/>
      <c r="M112" s="114"/>
      <c r="N112" s="145"/>
      <c r="O112" s="145"/>
      <c r="P112" s="6"/>
      <c r="Q112" s="6"/>
      <c r="R112" s="6"/>
    </row>
    <row r="113" spans="2:18" ht="13.5">
      <c r="B113" s="114"/>
      <c r="C113" s="114"/>
      <c r="D113" s="114"/>
      <c r="E113" s="114"/>
      <c r="F113" s="114"/>
      <c r="G113" s="114"/>
      <c r="I113" s="114"/>
      <c r="J113" s="114"/>
      <c r="K113" s="114"/>
      <c r="L113" s="114"/>
      <c r="M113" s="114"/>
      <c r="N113" s="145"/>
      <c r="O113" s="145"/>
      <c r="P113" s="6"/>
      <c r="Q113" s="6"/>
      <c r="R113" s="6"/>
    </row>
    <row r="114" spans="2:18" ht="13.5">
      <c r="B114" s="114"/>
      <c r="C114" s="114"/>
      <c r="D114" s="114"/>
      <c r="E114" s="114"/>
      <c r="F114" s="114"/>
      <c r="G114" s="114"/>
      <c r="I114" s="114"/>
      <c r="J114" s="114"/>
      <c r="K114" s="114"/>
      <c r="L114" s="114"/>
      <c r="M114" s="114"/>
      <c r="N114" s="145"/>
      <c r="O114" s="145"/>
      <c r="P114" s="6"/>
      <c r="Q114" s="6"/>
      <c r="R114" s="6"/>
    </row>
    <row r="115" spans="2:18" ht="13.5">
      <c r="B115" s="114"/>
      <c r="C115" s="114"/>
      <c r="D115" s="114"/>
      <c r="E115" s="114"/>
      <c r="F115" s="114"/>
      <c r="G115" s="114"/>
      <c r="I115" s="114"/>
      <c r="J115" s="114"/>
      <c r="K115" s="114"/>
      <c r="L115" s="114"/>
      <c r="M115" s="114"/>
      <c r="N115" s="145"/>
      <c r="O115" s="145"/>
      <c r="P115" s="6"/>
      <c r="Q115" s="6"/>
      <c r="R115" s="6"/>
    </row>
    <row r="116" spans="2:18" ht="13.5">
      <c r="B116" s="114"/>
      <c r="C116" s="114"/>
      <c r="D116" s="114"/>
      <c r="E116" s="114"/>
      <c r="F116" s="114"/>
      <c r="G116" s="114"/>
      <c r="I116" s="114"/>
      <c r="J116" s="114"/>
      <c r="K116" s="114"/>
      <c r="L116" s="114"/>
      <c r="M116" s="114"/>
      <c r="N116" s="145"/>
      <c r="O116" s="145"/>
      <c r="P116" s="6"/>
      <c r="Q116" s="6"/>
      <c r="R116" s="6"/>
    </row>
    <row r="117" spans="2:18" ht="13.5">
      <c r="B117" s="114"/>
      <c r="C117" s="114"/>
      <c r="D117" s="114"/>
      <c r="E117" s="114"/>
      <c r="F117" s="114"/>
      <c r="G117" s="114"/>
      <c r="I117" s="114"/>
      <c r="J117" s="114"/>
      <c r="K117" s="114"/>
      <c r="L117" s="114"/>
      <c r="M117" s="114"/>
      <c r="N117" s="145"/>
      <c r="O117" s="145"/>
      <c r="P117" s="6"/>
      <c r="Q117" s="6"/>
      <c r="R117" s="6"/>
    </row>
    <row r="118" spans="2:18" ht="13.5">
      <c r="B118" s="114"/>
      <c r="C118" s="114"/>
      <c r="D118" s="114"/>
      <c r="E118" s="114"/>
      <c r="F118" s="114"/>
      <c r="G118" s="114"/>
      <c r="I118" s="114"/>
      <c r="J118" s="114"/>
      <c r="K118" s="114"/>
      <c r="L118" s="114"/>
      <c r="M118" s="114"/>
      <c r="N118" s="145"/>
      <c r="O118" s="145"/>
      <c r="P118" s="6"/>
      <c r="Q118" s="6"/>
      <c r="R118" s="6"/>
    </row>
    <row r="119" spans="2:18" ht="13.5">
      <c r="B119" s="114"/>
      <c r="C119" s="114"/>
      <c r="D119" s="114"/>
      <c r="E119" s="114"/>
      <c r="F119" s="114"/>
      <c r="G119" s="114"/>
      <c r="I119" s="114"/>
      <c r="J119" s="114"/>
      <c r="K119" s="114"/>
      <c r="L119" s="114"/>
      <c r="M119" s="114"/>
      <c r="N119" s="145"/>
      <c r="O119" s="145"/>
      <c r="P119" s="6"/>
      <c r="Q119" s="6"/>
      <c r="R119" s="6"/>
    </row>
    <row r="120" spans="2:18" ht="13.5">
      <c r="B120" s="114"/>
      <c r="C120" s="114"/>
      <c r="D120" s="114"/>
      <c r="E120" s="114"/>
      <c r="F120" s="114"/>
      <c r="G120" s="114"/>
      <c r="I120" s="114"/>
      <c r="J120" s="114"/>
      <c r="K120" s="114"/>
      <c r="L120" s="114"/>
      <c r="M120" s="114"/>
      <c r="N120" s="145"/>
      <c r="O120" s="145"/>
      <c r="P120" s="6"/>
      <c r="Q120" s="6"/>
      <c r="R120" s="6"/>
    </row>
    <row r="121" spans="14:18" ht="13.5">
      <c r="N121" s="6"/>
      <c r="O121" s="6"/>
      <c r="P121" s="6"/>
      <c r="Q121" s="6"/>
      <c r="R121" s="6"/>
    </row>
    <row r="122" spans="14:18" ht="13.5">
      <c r="N122" s="6"/>
      <c r="O122" s="6"/>
      <c r="P122" s="6"/>
      <c r="Q122" s="6"/>
      <c r="R122" s="6"/>
    </row>
    <row r="123" spans="14:18" ht="13.5">
      <c r="N123" s="6"/>
      <c r="O123" s="6"/>
      <c r="P123" s="6"/>
      <c r="Q123" s="6"/>
      <c r="R123" s="6"/>
    </row>
    <row r="124" spans="14:18" ht="13.5">
      <c r="N124" s="6"/>
      <c r="O124" s="6"/>
      <c r="P124" s="6"/>
      <c r="Q124" s="6"/>
      <c r="R124" s="6"/>
    </row>
    <row r="125" spans="14:18" ht="13.5">
      <c r="N125" s="6"/>
      <c r="O125" s="6"/>
      <c r="P125" s="6"/>
      <c r="Q125" s="6"/>
      <c r="R125" s="6"/>
    </row>
    <row r="126" spans="14:18" ht="13.5">
      <c r="N126" s="6"/>
      <c r="O126" s="6"/>
      <c r="P126" s="6"/>
      <c r="Q126" s="6"/>
      <c r="R126" s="6"/>
    </row>
    <row r="127" spans="14:18" ht="13.5">
      <c r="N127" s="6"/>
      <c r="O127" s="6"/>
      <c r="P127" s="6"/>
      <c r="Q127" s="6"/>
      <c r="R127" s="6"/>
    </row>
    <row r="128" spans="14:18" ht="13.5">
      <c r="N128" s="6"/>
      <c r="O128" s="6"/>
      <c r="P128" s="6"/>
      <c r="Q128" s="6"/>
      <c r="R128" s="6"/>
    </row>
    <row r="129" spans="14:18" ht="13.5">
      <c r="N129" s="6"/>
      <c r="O129" s="6"/>
      <c r="P129" s="6"/>
      <c r="Q129" s="6"/>
      <c r="R129" s="6"/>
    </row>
    <row r="130" spans="14:18" ht="13.5">
      <c r="N130" s="6"/>
      <c r="O130" s="6"/>
      <c r="P130" s="6"/>
      <c r="Q130" s="6"/>
      <c r="R130" s="6"/>
    </row>
    <row r="131" spans="14:18" ht="13.5">
      <c r="N131" s="6"/>
      <c r="O131" s="6"/>
      <c r="P131" s="6"/>
      <c r="Q131" s="6"/>
      <c r="R131" s="6"/>
    </row>
    <row r="132" spans="14:18" ht="13.5">
      <c r="N132" s="6"/>
      <c r="O132" s="6"/>
      <c r="P132" s="6"/>
      <c r="Q132" s="6"/>
      <c r="R132" s="6"/>
    </row>
    <row r="133" spans="14:18" ht="13.5">
      <c r="N133" s="6"/>
      <c r="O133" s="6"/>
      <c r="P133" s="6"/>
      <c r="Q133" s="6"/>
      <c r="R133" s="6"/>
    </row>
    <row r="134" spans="14:18" ht="13.5">
      <c r="N134" s="6"/>
      <c r="O134" s="6"/>
      <c r="P134" s="6"/>
      <c r="Q134" s="6"/>
      <c r="R134" s="6"/>
    </row>
    <row r="135" spans="14:18" ht="13.5">
      <c r="N135" s="6"/>
      <c r="O135" s="6"/>
      <c r="P135" s="6"/>
      <c r="Q135" s="6"/>
      <c r="R135" s="6"/>
    </row>
    <row r="136" spans="14:18" ht="13.5">
      <c r="N136" s="6"/>
      <c r="O136" s="6"/>
      <c r="P136" s="6"/>
      <c r="Q136" s="6"/>
      <c r="R136" s="6"/>
    </row>
    <row r="137" spans="14:18" ht="13.5">
      <c r="N137" s="6"/>
      <c r="O137" s="6"/>
      <c r="P137" s="6"/>
      <c r="Q137" s="6"/>
      <c r="R137" s="6"/>
    </row>
    <row r="138" spans="14:18" ht="13.5">
      <c r="N138" s="6"/>
      <c r="O138" s="6"/>
      <c r="P138" s="6"/>
      <c r="Q138" s="6"/>
      <c r="R138" s="6"/>
    </row>
    <row r="139" spans="14:18" ht="13.5">
      <c r="N139" s="6"/>
      <c r="O139" s="6"/>
      <c r="P139" s="6"/>
      <c r="Q139" s="6"/>
      <c r="R139" s="6"/>
    </row>
    <row r="140" spans="14:18" ht="13.5">
      <c r="N140" s="6"/>
      <c r="O140" s="6"/>
      <c r="P140" s="6"/>
      <c r="Q140" s="6"/>
      <c r="R140" s="6"/>
    </row>
    <row r="141" spans="14:18" ht="13.5">
      <c r="N141" s="6"/>
      <c r="O141" s="6"/>
      <c r="P141" s="6"/>
      <c r="Q141" s="6"/>
      <c r="R141" s="6"/>
    </row>
    <row r="142" spans="14:18" ht="13.5">
      <c r="N142" s="6"/>
      <c r="O142" s="6"/>
      <c r="P142" s="6"/>
      <c r="Q142" s="6"/>
      <c r="R142" s="6"/>
    </row>
    <row r="143" spans="14:18" ht="13.5">
      <c r="N143" s="6"/>
      <c r="O143" s="6"/>
      <c r="P143" s="6"/>
      <c r="Q143" s="6"/>
      <c r="R143" s="6"/>
    </row>
    <row r="144" spans="14:18" ht="13.5">
      <c r="N144" s="6"/>
      <c r="O144" s="6"/>
      <c r="P144" s="6"/>
      <c r="Q144" s="6"/>
      <c r="R144" s="6"/>
    </row>
    <row r="145" spans="14:18" ht="13.5">
      <c r="N145" s="6"/>
      <c r="O145" s="6"/>
      <c r="P145" s="6"/>
      <c r="Q145" s="6"/>
      <c r="R145" s="6"/>
    </row>
    <row r="146" spans="14:18" ht="13.5">
      <c r="N146" s="6"/>
      <c r="O146" s="6"/>
      <c r="P146" s="6"/>
      <c r="Q146" s="6"/>
      <c r="R146" s="6"/>
    </row>
    <row r="147" spans="14:18" ht="13.5">
      <c r="N147" s="6"/>
      <c r="O147" s="6"/>
      <c r="P147" s="6"/>
      <c r="Q147" s="6"/>
      <c r="R147" s="6"/>
    </row>
    <row r="148" spans="14:18" ht="13.5">
      <c r="N148" s="6"/>
      <c r="O148" s="6"/>
      <c r="P148" s="6"/>
      <c r="Q148" s="6"/>
      <c r="R148" s="6"/>
    </row>
    <row r="149" spans="14:18" ht="13.5">
      <c r="N149" s="6"/>
      <c r="O149" s="6"/>
      <c r="P149" s="6"/>
      <c r="Q149" s="6"/>
      <c r="R149" s="6"/>
    </row>
    <row r="150" spans="14:18" ht="13.5">
      <c r="N150" s="6"/>
      <c r="O150" s="6"/>
      <c r="P150" s="6"/>
      <c r="Q150" s="6"/>
      <c r="R150" s="6"/>
    </row>
    <row r="151" spans="14:18" ht="13.5">
      <c r="N151" s="6"/>
      <c r="O151" s="6"/>
      <c r="P151" s="6"/>
      <c r="Q151" s="6"/>
      <c r="R151" s="6"/>
    </row>
    <row r="152" spans="14:18" ht="13.5">
      <c r="N152" s="6"/>
      <c r="O152" s="6"/>
      <c r="P152" s="6"/>
      <c r="Q152" s="6"/>
      <c r="R152" s="6"/>
    </row>
    <row r="153" spans="14:18" ht="13.5">
      <c r="N153" s="6"/>
      <c r="O153" s="6"/>
      <c r="P153" s="6"/>
      <c r="Q153" s="6"/>
      <c r="R153" s="6"/>
    </row>
    <row r="154" spans="14:18" ht="13.5">
      <c r="N154" s="6"/>
      <c r="O154" s="6"/>
      <c r="P154" s="6"/>
      <c r="Q154" s="6"/>
      <c r="R154" s="6"/>
    </row>
    <row r="155" spans="14:18" ht="13.5">
      <c r="N155" s="6"/>
      <c r="O155" s="6"/>
      <c r="P155" s="6"/>
      <c r="Q155" s="6"/>
      <c r="R155" s="6"/>
    </row>
    <row r="156" spans="14:18" ht="13.5">
      <c r="N156" s="6"/>
      <c r="O156" s="6"/>
      <c r="P156" s="6"/>
      <c r="Q156" s="6"/>
      <c r="R156" s="6"/>
    </row>
    <row r="157" spans="14:18" ht="13.5">
      <c r="N157" s="6"/>
      <c r="O157" s="6"/>
      <c r="P157" s="6"/>
      <c r="Q157" s="6"/>
      <c r="R157" s="6"/>
    </row>
    <row r="158" spans="14:18" ht="13.5">
      <c r="N158" s="6"/>
      <c r="O158" s="6"/>
      <c r="P158" s="6"/>
      <c r="Q158" s="6"/>
      <c r="R158" s="6"/>
    </row>
    <row r="159" spans="14:18" ht="13.5">
      <c r="N159" s="6"/>
      <c r="O159" s="6"/>
      <c r="P159" s="6"/>
      <c r="Q159" s="6"/>
      <c r="R159" s="6"/>
    </row>
    <row r="160" spans="14:18" ht="13.5">
      <c r="N160" s="6"/>
      <c r="O160" s="6"/>
      <c r="P160" s="6"/>
      <c r="Q160" s="6"/>
      <c r="R160" s="6"/>
    </row>
    <row r="161" spans="14:18" ht="13.5">
      <c r="N161" s="6"/>
      <c r="O161" s="6"/>
      <c r="P161" s="6"/>
      <c r="Q161" s="6"/>
      <c r="R161" s="6"/>
    </row>
    <row r="162" spans="14:18" ht="13.5">
      <c r="N162" s="6"/>
      <c r="O162" s="6"/>
      <c r="P162" s="6"/>
      <c r="Q162" s="6"/>
      <c r="R162" s="6"/>
    </row>
    <row r="163" spans="14:18" ht="13.5">
      <c r="N163" s="6"/>
      <c r="O163" s="6"/>
      <c r="P163" s="6"/>
      <c r="Q163" s="6"/>
      <c r="R163" s="6"/>
    </row>
    <row r="164" spans="14:18" ht="13.5">
      <c r="N164" s="6"/>
      <c r="O164" s="6"/>
      <c r="P164" s="6"/>
      <c r="Q164" s="6"/>
      <c r="R164" s="6"/>
    </row>
    <row r="165" spans="14:18" ht="13.5">
      <c r="N165" s="6"/>
      <c r="O165" s="6"/>
      <c r="P165" s="6"/>
      <c r="Q165" s="6"/>
      <c r="R165" s="6"/>
    </row>
    <row r="166" spans="14:18" ht="13.5">
      <c r="N166" s="6"/>
      <c r="O166" s="6"/>
      <c r="P166" s="6"/>
      <c r="Q166" s="6"/>
      <c r="R166" s="6"/>
    </row>
    <row r="167" spans="14:18" ht="13.5">
      <c r="N167" s="6"/>
      <c r="O167" s="6"/>
      <c r="P167" s="6"/>
      <c r="Q167" s="6"/>
      <c r="R167" s="6"/>
    </row>
    <row r="168" spans="14:18" ht="13.5">
      <c r="N168" s="6"/>
      <c r="O168" s="6"/>
      <c r="P168" s="6"/>
      <c r="Q168" s="6"/>
      <c r="R168" s="6"/>
    </row>
    <row r="169" spans="14:18" ht="13.5">
      <c r="N169" s="6"/>
      <c r="O169" s="6"/>
      <c r="P169" s="6"/>
      <c r="Q169" s="6"/>
      <c r="R169" s="6"/>
    </row>
    <row r="170" spans="14:18" ht="13.5">
      <c r="N170" s="6"/>
      <c r="O170" s="6"/>
      <c r="P170" s="6"/>
      <c r="Q170" s="6"/>
      <c r="R170" s="6"/>
    </row>
    <row r="171" spans="14:18" ht="13.5">
      <c r="N171" s="6"/>
      <c r="O171" s="6"/>
      <c r="P171" s="6"/>
      <c r="Q171" s="6"/>
      <c r="R171" s="6"/>
    </row>
    <row r="172" spans="14:18" ht="13.5">
      <c r="N172" s="6"/>
      <c r="O172" s="6"/>
      <c r="P172" s="6"/>
      <c r="Q172" s="6"/>
      <c r="R172" s="6"/>
    </row>
    <row r="173" spans="14:18" ht="13.5">
      <c r="N173" s="6"/>
      <c r="O173" s="6"/>
      <c r="P173" s="6"/>
      <c r="Q173" s="6"/>
      <c r="R173" s="6"/>
    </row>
    <row r="174" spans="14:18" ht="13.5">
      <c r="N174" s="6"/>
      <c r="O174" s="6"/>
      <c r="P174" s="6"/>
      <c r="Q174" s="6"/>
      <c r="R174" s="6"/>
    </row>
    <row r="175" spans="14:18" ht="13.5">
      <c r="N175" s="6"/>
      <c r="O175" s="6"/>
      <c r="P175" s="6"/>
      <c r="Q175" s="6"/>
      <c r="R175" s="6"/>
    </row>
    <row r="176" spans="14:18" ht="13.5">
      <c r="N176" s="6"/>
      <c r="O176" s="6"/>
      <c r="P176" s="6"/>
      <c r="Q176" s="6"/>
      <c r="R176" s="6"/>
    </row>
    <row r="177" spans="14:18" ht="13.5">
      <c r="N177" s="6"/>
      <c r="O177" s="6"/>
      <c r="P177" s="6"/>
      <c r="Q177" s="6"/>
      <c r="R177" s="6"/>
    </row>
    <row r="178" spans="14:18" ht="13.5">
      <c r="N178" s="6"/>
      <c r="O178" s="6"/>
      <c r="P178" s="6"/>
      <c r="Q178" s="6"/>
      <c r="R178" s="6"/>
    </row>
    <row r="179" spans="14:18" ht="13.5">
      <c r="N179" s="6"/>
      <c r="O179" s="6"/>
      <c r="P179" s="6"/>
      <c r="Q179" s="6"/>
      <c r="R179" s="6"/>
    </row>
    <row r="180" spans="14:18" ht="13.5">
      <c r="N180" s="6"/>
      <c r="O180" s="6"/>
      <c r="P180" s="6"/>
      <c r="Q180" s="6"/>
      <c r="R180" s="6"/>
    </row>
    <row r="181" spans="14:18" ht="13.5">
      <c r="N181" s="6"/>
      <c r="O181" s="6"/>
      <c r="P181" s="6"/>
      <c r="Q181" s="6"/>
      <c r="R181" s="6"/>
    </row>
    <row r="182" spans="14:18" ht="13.5">
      <c r="N182" s="6"/>
      <c r="O182" s="6"/>
      <c r="P182" s="6"/>
      <c r="Q182" s="6"/>
      <c r="R182" s="6"/>
    </row>
    <row r="183" spans="14:18" ht="13.5">
      <c r="N183" s="6"/>
      <c r="O183" s="6"/>
      <c r="P183" s="6"/>
      <c r="Q183" s="6"/>
      <c r="R183" s="6"/>
    </row>
    <row r="184" spans="14:18" ht="13.5">
      <c r="N184" s="6"/>
      <c r="O184" s="6"/>
      <c r="P184" s="6"/>
      <c r="Q184" s="6"/>
      <c r="R184" s="6"/>
    </row>
    <row r="185" spans="14:18" ht="13.5">
      <c r="N185" s="6"/>
      <c r="O185" s="6"/>
      <c r="P185" s="6"/>
      <c r="Q185" s="6"/>
      <c r="R185" s="6"/>
    </row>
    <row r="186" spans="14:18" ht="13.5">
      <c r="N186" s="6"/>
      <c r="O186" s="6"/>
      <c r="P186" s="6"/>
      <c r="Q186" s="6"/>
      <c r="R186" s="6"/>
    </row>
    <row r="187" spans="14:18" ht="13.5">
      <c r="N187" s="6"/>
      <c r="O187" s="6"/>
      <c r="P187" s="6"/>
      <c r="Q187" s="6"/>
      <c r="R187" s="6"/>
    </row>
    <row r="188" spans="14:18" ht="13.5">
      <c r="N188" s="6"/>
      <c r="O188" s="6"/>
      <c r="P188" s="6"/>
      <c r="Q188" s="6"/>
      <c r="R188" s="6"/>
    </row>
    <row r="189" spans="14:18" ht="13.5">
      <c r="N189" s="6"/>
      <c r="O189" s="6"/>
      <c r="P189" s="6"/>
      <c r="Q189" s="6"/>
      <c r="R189" s="6"/>
    </row>
    <row r="190" spans="14:18" ht="13.5">
      <c r="N190" s="6"/>
      <c r="O190" s="6"/>
      <c r="P190" s="6"/>
      <c r="Q190" s="6"/>
      <c r="R190" s="6"/>
    </row>
    <row r="191" spans="14:18" ht="13.5">
      <c r="N191" s="6"/>
      <c r="O191" s="6"/>
      <c r="P191" s="6"/>
      <c r="Q191" s="6"/>
      <c r="R191" s="6"/>
    </row>
    <row r="192" spans="14:18" ht="13.5">
      <c r="N192" s="6"/>
      <c r="O192" s="6"/>
      <c r="P192" s="6"/>
      <c r="Q192" s="6"/>
      <c r="R192" s="6"/>
    </row>
    <row r="193" spans="14:18" ht="13.5">
      <c r="N193" s="6"/>
      <c r="O193" s="6"/>
      <c r="P193" s="6"/>
      <c r="Q193" s="6"/>
      <c r="R193" s="6"/>
    </row>
    <row r="194" spans="14:18" ht="13.5">
      <c r="N194" s="6"/>
      <c r="O194" s="6"/>
      <c r="P194" s="6"/>
      <c r="Q194" s="6"/>
      <c r="R194" s="6"/>
    </row>
    <row r="195" spans="14:18" ht="13.5">
      <c r="N195" s="6"/>
      <c r="O195" s="6"/>
      <c r="P195" s="6"/>
      <c r="Q195" s="6"/>
      <c r="R195" s="6"/>
    </row>
    <row r="196" spans="14:18" ht="13.5">
      <c r="N196" s="6"/>
      <c r="O196" s="6"/>
      <c r="P196" s="6"/>
      <c r="Q196" s="6"/>
      <c r="R196" s="6"/>
    </row>
    <row r="197" spans="14:18" ht="13.5">
      <c r="N197" s="6"/>
      <c r="O197" s="6"/>
      <c r="P197" s="6"/>
      <c r="Q197" s="6"/>
      <c r="R197" s="6"/>
    </row>
    <row r="198" spans="14:18" ht="13.5">
      <c r="N198" s="6"/>
      <c r="O198" s="6"/>
      <c r="P198" s="6"/>
      <c r="Q198" s="6"/>
      <c r="R198" s="6"/>
    </row>
    <row r="199" spans="14:18" ht="13.5">
      <c r="N199" s="6"/>
      <c r="O199" s="6"/>
      <c r="P199" s="6"/>
      <c r="Q199" s="6"/>
      <c r="R199" s="6"/>
    </row>
    <row r="200" spans="14:18" ht="13.5">
      <c r="N200" s="6"/>
      <c r="O200" s="6"/>
      <c r="P200" s="6"/>
      <c r="Q200" s="6"/>
      <c r="R200" s="6"/>
    </row>
    <row r="201" spans="14:18" ht="13.5">
      <c r="N201" s="6"/>
      <c r="O201" s="6"/>
      <c r="P201" s="6"/>
      <c r="Q201" s="6"/>
      <c r="R201" s="6"/>
    </row>
    <row r="202" spans="14:18" ht="13.5">
      <c r="N202" s="6"/>
      <c r="O202" s="6"/>
      <c r="P202" s="6"/>
      <c r="Q202" s="6"/>
      <c r="R202" s="6"/>
    </row>
    <row r="203" spans="14:18" ht="13.5">
      <c r="N203" s="6"/>
      <c r="O203" s="6"/>
      <c r="P203" s="6"/>
      <c r="Q203" s="6"/>
      <c r="R203" s="6"/>
    </row>
    <row r="204" spans="14:18" ht="13.5">
      <c r="N204" s="6"/>
      <c r="O204" s="6"/>
      <c r="P204" s="6"/>
      <c r="Q204" s="6"/>
      <c r="R204" s="6"/>
    </row>
    <row r="205" spans="14:18" ht="13.5">
      <c r="N205" s="6"/>
      <c r="O205" s="6"/>
      <c r="P205" s="6"/>
      <c r="Q205" s="6"/>
      <c r="R205" s="6"/>
    </row>
    <row r="206" spans="14:18" ht="13.5">
      <c r="N206" s="6"/>
      <c r="O206" s="6"/>
      <c r="P206" s="6"/>
      <c r="Q206" s="6"/>
      <c r="R206" s="6"/>
    </row>
    <row r="207" spans="14:18" ht="13.5">
      <c r="N207" s="6"/>
      <c r="O207" s="6"/>
      <c r="P207" s="6"/>
      <c r="Q207" s="6"/>
      <c r="R207" s="6"/>
    </row>
    <row r="208" spans="14:18" ht="13.5">
      <c r="N208" s="6"/>
      <c r="O208" s="6"/>
      <c r="P208" s="6"/>
      <c r="Q208" s="6"/>
      <c r="R208" s="6"/>
    </row>
    <row r="209" spans="14:18" ht="13.5">
      <c r="N209" s="6"/>
      <c r="O209" s="6"/>
      <c r="P209" s="6"/>
      <c r="Q209" s="6"/>
      <c r="R209" s="6"/>
    </row>
    <row r="210" spans="14:18" ht="13.5">
      <c r="N210" s="6"/>
      <c r="O210" s="6"/>
      <c r="P210" s="6"/>
      <c r="Q210" s="6"/>
      <c r="R210" s="6"/>
    </row>
    <row r="211" spans="14:18" ht="13.5">
      <c r="N211" s="6"/>
      <c r="O211" s="6"/>
      <c r="P211" s="6"/>
      <c r="Q211" s="6"/>
      <c r="R211" s="6"/>
    </row>
    <row r="212" spans="14:18" ht="13.5">
      <c r="N212" s="6"/>
      <c r="O212" s="6"/>
      <c r="P212" s="6"/>
      <c r="Q212" s="6"/>
      <c r="R212" s="6"/>
    </row>
    <row r="213" spans="14:18" ht="13.5">
      <c r="N213" s="6"/>
      <c r="O213" s="6"/>
      <c r="P213" s="6"/>
      <c r="Q213" s="6"/>
      <c r="R213" s="6"/>
    </row>
    <row r="214" spans="14:18" ht="13.5">
      <c r="N214" s="6"/>
      <c r="O214" s="6"/>
      <c r="P214" s="6"/>
      <c r="Q214" s="6"/>
      <c r="R214" s="6"/>
    </row>
    <row r="215" spans="14:18" ht="13.5">
      <c r="N215" s="6"/>
      <c r="O215" s="6"/>
      <c r="P215" s="6"/>
      <c r="Q215" s="6"/>
      <c r="R215" s="6"/>
    </row>
    <row r="216" spans="14:18" ht="13.5">
      <c r="N216" s="6"/>
      <c r="O216" s="6"/>
      <c r="P216" s="6"/>
      <c r="Q216" s="6"/>
      <c r="R216" s="6"/>
    </row>
    <row r="217" spans="14:18" ht="13.5">
      <c r="N217" s="6"/>
      <c r="O217" s="6"/>
      <c r="P217" s="6"/>
      <c r="Q217" s="6"/>
      <c r="R217" s="6"/>
    </row>
    <row r="218" spans="14:18" ht="13.5">
      <c r="N218" s="6"/>
      <c r="O218" s="6"/>
      <c r="P218" s="6"/>
      <c r="Q218" s="6"/>
      <c r="R218" s="6"/>
    </row>
    <row r="219" spans="14:18" ht="13.5">
      <c r="N219" s="6"/>
      <c r="O219" s="6"/>
      <c r="P219" s="6"/>
      <c r="Q219" s="6"/>
      <c r="R219" s="6"/>
    </row>
    <row r="220" spans="14:18" ht="13.5">
      <c r="N220" s="6"/>
      <c r="O220" s="6"/>
      <c r="P220" s="6"/>
      <c r="Q220" s="6"/>
      <c r="R220" s="6"/>
    </row>
    <row r="221" spans="14:18" ht="13.5">
      <c r="N221" s="6"/>
      <c r="O221" s="6"/>
      <c r="P221" s="6"/>
      <c r="Q221" s="6"/>
      <c r="R221" s="6"/>
    </row>
    <row r="222" spans="14:18" ht="13.5">
      <c r="N222" s="6"/>
      <c r="O222" s="6"/>
      <c r="P222" s="6"/>
      <c r="Q222" s="6"/>
      <c r="R222" s="6"/>
    </row>
    <row r="223" spans="14:18" ht="13.5">
      <c r="N223" s="6"/>
      <c r="O223" s="6"/>
      <c r="P223" s="6"/>
      <c r="Q223" s="6"/>
      <c r="R223" s="6"/>
    </row>
    <row r="224" spans="14:18" ht="13.5">
      <c r="N224" s="6"/>
      <c r="O224" s="6"/>
      <c r="P224" s="6"/>
      <c r="Q224" s="6"/>
      <c r="R224" s="6"/>
    </row>
    <row r="225" spans="14:18" ht="13.5">
      <c r="N225" s="6"/>
      <c r="O225" s="6"/>
      <c r="P225" s="6"/>
      <c r="Q225" s="6"/>
      <c r="R225" s="6"/>
    </row>
    <row r="226" spans="14:18" ht="13.5">
      <c r="N226" s="6"/>
      <c r="O226" s="6"/>
      <c r="P226" s="6"/>
      <c r="Q226" s="6"/>
      <c r="R226" s="6"/>
    </row>
    <row r="227" spans="14:18" ht="13.5">
      <c r="N227" s="6"/>
      <c r="O227" s="6"/>
      <c r="P227" s="6"/>
      <c r="Q227" s="6"/>
      <c r="R227" s="6"/>
    </row>
    <row r="228" spans="14:18" ht="13.5">
      <c r="N228" s="6"/>
      <c r="O228" s="6"/>
      <c r="P228" s="6"/>
      <c r="Q228" s="6"/>
      <c r="R228" s="6"/>
    </row>
    <row r="229" spans="14:18" ht="13.5">
      <c r="N229" s="6"/>
      <c r="O229" s="6"/>
      <c r="P229" s="6"/>
      <c r="Q229" s="6"/>
      <c r="R229" s="6"/>
    </row>
    <row r="230" spans="14:18" ht="13.5">
      <c r="N230" s="6"/>
      <c r="O230" s="6"/>
      <c r="P230" s="6"/>
      <c r="Q230" s="6"/>
      <c r="R230" s="6"/>
    </row>
    <row r="231" spans="14:18" ht="13.5">
      <c r="N231" s="6"/>
      <c r="O231" s="6"/>
      <c r="P231" s="6"/>
      <c r="Q231" s="6"/>
      <c r="R231" s="6"/>
    </row>
    <row r="232" spans="14:18" ht="13.5">
      <c r="N232" s="6"/>
      <c r="O232" s="6"/>
      <c r="P232" s="6"/>
      <c r="Q232" s="6"/>
      <c r="R232" s="6"/>
    </row>
    <row r="233" spans="14:18" ht="13.5">
      <c r="N233" s="6"/>
      <c r="O233" s="6"/>
      <c r="P233" s="6"/>
      <c r="Q233" s="6"/>
      <c r="R233" s="6"/>
    </row>
    <row r="234" spans="14:18" ht="13.5">
      <c r="N234" s="6"/>
      <c r="O234" s="6"/>
      <c r="P234" s="6"/>
      <c r="Q234" s="6"/>
      <c r="R234" s="6"/>
    </row>
    <row r="235" spans="14:18" ht="13.5">
      <c r="N235" s="6"/>
      <c r="O235" s="6"/>
      <c r="P235" s="6"/>
      <c r="Q235" s="6"/>
      <c r="R235" s="6"/>
    </row>
    <row r="236" spans="14:18" ht="13.5">
      <c r="N236" s="6"/>
      <c r="O236" s="6"/>
      <c r="P236" s="6"/>
      <c r="Q236" s="6"/>
      <c r="R236" s="6"/>
    </row>
    <row r="237" spans="14:18" ht="13.5">
      <c r="N237" s="6"/>
      <c r="O237" s="6"/>
      <c r="P237" s="6"/>
      <c r="Q237" s="6"/>
      <c r="R237" s="6"/>
    </row>
    <row r="238" spans="14:18" ht="13.5">
      <c r="N238" s="6"/>
      <c r="O238" s="6"/>
      <c r="P238" s="6"/>
      <c r="Q238" s="6"/>
      <c r="R238" s="6"/>
    </row>
    <row r="239" spans="14:18" ht="13.5">
      <c r="N239" s="6"/>
      <c r="O239" s="6"/>
      <c r="P239" s="6"/>
      <c r="Q239" s="6"/>
      <c r="R239" s="6"/>
    </row>
    <row r="240" spans="14:18" ht="13.5">
      <c r="N240" s="6"/>
      <c r="O240" s="6"/>
      <c r="P240" s="6"/>
      <c r="Q240" s="6"/>
      <c r="R240" s="6"/>
    </row>
    <row r="241" spans="14:18" ht="13.5">
      <c r="N241" s="6"/>
      <c r="O241" s="6"/>
      <c r="P241" s="6"/>
      <c r="Q241" s="6"/>
      <c r="R241" s="6"/>
    </row>
    <row r="242" spans="14:18" ht="13.5">
      <c r="N242" s="6"/>
      <c r="O242" s="6"/>
      <c r="P242" s="6"/>
      <c r="Q242" s="6"/>
      <c r="R242" s="6"/>
    </row>
    <row r="243" spans="14:18" ht="13.5">
      <c r="N243" s="6"/>
      <c r="O243" s="6"/>
      <c r="P243" s="6"/>
      <c r="Q243" s="6"/>
      <c r="R243" s="6"/>
    </row>
    <row r="244" spans="14:18" ht="13.5">
      <c r="N244" s="6"/>
      <c r="O244" s="6"/>
      <c r="P244" s="6"/>
      <c r="Q244" s="6"/>
      <c r="R244" s="6"/>
    </row>
    <row r="245" spans="14:18" ht="13.5">
      <c r="N245" s="6"/>
      <c r="O245" s="6"/>
      <c r="P245" s="6"/>
      <c r="Q245" s="6"/>
      <c r="R245" s="6"/>
    </row>
    <row r="246" spans="14:18" ht="13.5">
      <c r="N246" s="6"/>
      <c r="O246" s="6"/>
      <c r="P246" s="6"/>
      <c r="Q246" s="6"/>
      <c r="R246" s="6"/>
    </row>
    <row r="247" spans="14:18" ht="13.5">
      <c r="N247" s="6"/>
      <c r="O247" s="6"/>
      <c r="P247" s="6"/>
      <c r="Q247" s="6"/>
      <c r="R247" s="6"/>
    </row>
    <row r="248" spans="14:18" ht="13.5">
      <c r="N248" s="6"/>
      <c r="O248" s="6"/>
      <c r="P248" s="6"/>
      <c r="Q248" s="6"/>
      <c r="R248" s="6"/>
    </row>
    <row r="249" spans="14:18" ht="13.5">
      <c r="N249" s="6"/>
      <c r="O249" s="6"/>
      <c r="P249" s="6"/>
      <c r="Q249" s="6"/>
      <c r="R249" s="6"/>
    </row>
    <row r="250" spans="14:18" ht="13.5">
      <c r="N250" s="6"/>
      <c r="O250" s="6"/>
      <c r="P250" s="6"/>
      <c r="Q250" s="6"/>
      <c r="R250" s="6"/>
    </row>
    <row r="251" spans="14:18" ht="13.5">
      <c r="N251" s="6"/>
      <c r="O251" s="6"/>
      <c r="P251" s="6"/>
      <c r="Q251" s="6"/>
      <c r="R251" s="6"/>
    </row>
    <row r="252" spans="14:18" ht="13.5">
      <c r="N252" s="6"/>
      <c r="O252" s="6"/>
      <c r="P252" s="6"/>
      <c r="Q252" s="6"/>
      <c r="R252" s="6"/>
    </row>
    <row r="253" spans="14:18" ht="13.5">
      <c r="N253" s="6"/>
      <c r="O253" s="6"/>
      <c r="P253" s="6"/>
      <c r="Q253" s="6"/>
      <c r="R253" s="6"/>
    </row>
    <row r="254" spans="14:18" ht="13.5">
      <c r="N254" s="6"/>
      <c r="O254" s="6"/>
      <c r="P254" s="6"/>
      <c r="Q254" s="6"/>
      <c r="R254" s="6"/>
    </row>
    <row r="255" spans="14:18" ht="13.5">
      <c r="N255" s="6"/>
      <c r="O255" s="6"/>
      <c r="P255" s="6"/>
      <c r="Q255" s="6"/>
      <c r="R255" s="6"/>
    </row>
    <row r="256" spans="14:18" ht="13.5">
      <c r="N256" s="6"/>
      <c r="O256" s="6"/>
      <c r="P256" s="6"/>
      <c r="Q256" s="6"/>
      <c r="R256" s="6"/>
    </row>
    <row r="257" spans="14:18" ht="13.5">
      <c r="N257" s="6"/>
      <c r="O257" s="6"/>
      <c r="P257" s="6"/>
      <c r="Q257" s="6"/>
      <c r="R257" s="6"/>
    </row>
    <row r="258" spans="14:18" ht="13.5">
      <c r="N258" s="6"/>
      <c r="O258" s="6"/>
      <c r="P258" s="6"/>
      <c r="Q258" s="6"/>
      <c r="R258" s="6"/>
    </row>
    <row r="259" spans="14:18" ht="13.5">
      <c r="N259" s="6"/>
      <c r="O259" s="6"/>
      <c r="P259" s="6"/>
      <c r="Q259" s="6"/>
      <c r="R259" s="6"/>
    </row>
    <row r="260" spans="14:18" ht="13.5">
      <c r="N260" s="6"/>
      <c r="O260" s="6"/>
      <c r="P260" s="6"/>
      <c r="Q260" s="6"/>
      <c r="R260" s="6"/>
    </row>
    <row r="261" spans="14:18" ht="13.5">
      <c r="N261" s="6"/>
      <c r="O261" s="6"/>
      <c r="P261" s="6"/>
      <c r="Q261" s="6"/>
      <c r="R261" s="6"/>
    </row>
    <row r="262" spans="14:18" ht="13.5">
      <c r="N262" s="6"/>
      <c r="O262" s="6"/>
      <c r="P262" s="6"/>
      <c r="Q262" s="6"/>
      <c r="R262" s="6"/>
    </row>
    <row r="263" spans="14:18" ht="13.5">
      <c r="N263" s="6"/>
      <c r="O263" s="6"/>
      <c r="P263" s="6"/>
      <c r="Q263" s="6"/>
      <c r="R263" s="6"/>
    </row>
    <row r="264" spans="14:18" ht="13.5">
      <c r="N264" s="6"/>
      <c r="O264" s="6"/>
      <c r="P264" s="6"/>
      <c r="Q264" s="6"/>
      <c r="R264" s="6"/>
    </row>
    <row r="265" spans="14:18" ht="13.5">
      <c r="N265" s="6"/>
      <c r="O265" s="6"/>
      <c r="P265" s="6"/>
      <c r="Q265" s="6"/>
      <c r="R265" s="6"/>
    </row>
    <row r="266" spans="14:18" ht="13.5">
      <c r="N266" s="6"/>
      <c r="O266" s="6"/>
      <c r="P266" s="6"/>
      <c r="Q266" s="6"/>
      <c r="R266" s="6"/>
    </row>
    <row r="267" spans="14:18" ht="13.5">
      <c r="N267" s="6"/>
      <c r="O267" s="6"/>
      <c r="P267" s="6"/>
      <c r="Q267" s="6"/>
      <c r="R267" s="6"/>
    </row>
    <row r="268" spans="14:18" ht="13.5">
      <c r="N268" s="6"/>
      <c r="O268" s="6"/>
      <c r="P268" s="6"/>
      <c r="Q268" s="6"/>
      <c r="R268" s="6"/>
    </row>
    <row r="269" spans="14:18" ht="13.5">
      <c r="N269" s="6"/>
      <c r="O269" s="6"/>
      <c r="P269" s="6"/>
      <c r="Q269" s="6"/>
      <c r="R269" s="6"/>
    </row>
    <row r="270" spans="14:18" ht="13.5">
      <c r="N270" s="6"/>
      <c r="O270" s="6"/>
      <c r="P270" s="6"/>
      <c r="Q270" s="6"/>
      <c r="R270" s="6"/>
    </row>
    <row r="271" spans="14:18" ht="13.5">
      <c r="N271" s="6"/>
      <c r="O271" s="6"/>
      <c r="P271" s="6"/>
      <c r="Q271" s="6"/>
      <c r="R271" s="6"/>
    </row>
    <row r="272" spans="14:18" ht="13.5">
      <c r="N272" s="6"/>
      <c r="O272" s="6"/>
      <c r="P272" s="6"/>
      <c r="Q272" s="6"/>
      <c r="R272" s="6"/>
    </row>
    <row r="273" spans="14:18" ht="13.5">
      <c r="N273" s="6"/>
      <c r="O273" s="6"/>
      <c r="P273" s="6"/>
      <c r="Q273" s="6"/>
      <c r="R273" s="6"/>
    </row>
    <row r="274" spans="14:18" ht="13.5">
      <c r="N274" s="6"/>
      <c r="O274" s="6"/>
      <c r="P274" s="6"/>
      <c r="Q274" s="6"/>
      <c r="R274" s="6"/>
    </row>
    <row r="275" spans="14:18" ht="13.5">
      <c r="N275" s="6"/>
      <c r="O275" s="6"/>
      <c r="P275" s="6"/>
      <c r="Q275" s="6"/>
      <c r="R275" s="6"/>
    </row>
    <row r="276" spans="14:18" ht="13.5">
      <c r="N276" s="6"/>
      <c r="O276" s="6"/>
      <c r="P276" s="6"/>
      <c r="Q276" s="6"/>
      <c r="R276" s="6"/>
    </row>
    <row r="277" spans="14:18" ht="13.5">
      <c r="N277" s="6"/>
      <c r="O277" s="6"/>
      <c r="P277" s="6"/>
      <c r="Q277" s="6"/>
      <c r="R277" s="6"/>
    </row>
    <row r="278" spans="14:18" ht="13.5">
      <c r="N278" s="6"/>
      <c r="O278" s="6"/>
      <c r="P278" s="6"/>
      <c r="Q278" s="6"/>
      <c r="R278" s="6"/>
    </row>
    <row r="279" spans="14:18" ht="13.5">
      <c r="N279" s="6"/>
      <c r="O279" s="6"/>
      <c r="P279" s="6"/>
      <c r="Q279" s="6"/>
      <c r="R279" s="6"/>
    </row>
    <row r="280" spans="14:18" ht="13.5">
      <c r="N280" s="6"/>
      <c r="O280" s="6"/>
      <c r="P280" s="6"/>
      <c r="Q280" s="6"/>
      <c r="R280" s="6"/>
    </row>
    <row r="281" spans="14:18" ht="13.5">
      <c r="N281" s="6"/>
      <c r="O281" s="6"/>
      <c r="P281" s="6"/>
      <c r="Q281" s="6"/>
      <c r="R281" s="6"/>
    </row>
    <row r="282" spans="14:18" ht="13.5">
      <c r="N282" s="6"/>
      <c r="O282" s="6"/>
      <c r="P282" s="6"/>
      <c r="Q282" s="6"/>
      <c r="R282" s="6"/>
    </row>
    <row r="283" spans="14:18" ht="13.5">
      <c r="N283" s="6"/>
      <c r="O283" s="6"/>
      <c r="P283" s="6"/>
      <c r="Q283" s="6"/>
      <c r="R283" s="6"/>
    </row>
    <row r="284" spans="14:18" ht="13.5">
      <c r="N284" s="6"/>
      <c r="O284" s="6"/>
      <c r="P284" s="6"/>
      <c r="Q284" s="6"/>
      <c r="R284" s="6"/>
    </row>
    <row r="285" spans="14:18" ht="13.5">
      <c r="N285" s="6"/>
      <c r="O285" s="6"/>
      <c r="P285" s="6"/>
      <c r="Q285" s="6"/>
      <c r="R285" s="6"/>
    </row>
    <row r="286" spans="14:18" ht="13.5">
      <c r="N286" s="6"/>
      <c r="O286" s="6"/>
      <c r="P286" s="6"/>
      <c r="Q286" s="6"/>
      <c r="R286" s="6"/>
    </row>
    <row r="287" spans="14:18" ht="13.5">
      <c r="N287" s="6"/>
      <c r="O287" s="6"/>
      <c r="P287" s="6"/>
      <c r="Q287" s="6"/>
      <c r="R287" s="6"/>
    </row>
    <row r="288" spans="14:18" ht="13.5">
      <c r="N288" s="6"/>
      <c r="O288" s="6"/>
      <c r="P288" s="6"/>
      <c r="Q288" s="6"/>
      <c r="R288" s="6"/>
    </row>
    <row r="289" spans="14:18" ht="13.5">
      <c r="N289" s="6"/>
      <c r="O289" s="6"/>
      <c r="P289" s="6"/>
      <c r="Q289" s="6"/>
      <c r="R289" s="6"/>
    </row>
    <row r="290" spans="14:18" ht="13.5">
      <c r="N290" s="6"/>
      <c r="O290" s="6"/>
      <c r="P290" s="6"/>
      <c r="Q290" s="6"/>
      <c r="R290" s="6"/>
    </row>
    <row r="291" spans="14:18" ht="13.5">
      <c r="N291" s="6"/>
      <c r="O291" s="6"/>
      <c r="P291" s="6"/>
      <c r="Q291" s="6"/>
      <c r="R291" s="6"/>
    </row>
    <row r="292" spans="14:18" ht="13.5">
      <c r="N292" s="6"/>
      <c r="O292" s="6"/>
      <c r="P292" s="6"/>
      <c r="Q292" s="6"/>
      <c r="R292" s="6"/>
    </row>
    <row r="293" spans="14:18" ht="13.5">
      <c r="N293" s="6"/>
      <c r="O293" s="6"/>
      <c r="P293" s="6"/>
      <c r="Q293" s="6"/>
      <c r="R293" s="6"/>
    </row>
    <row r="294" spans="14:18" ht="13.5">
      <c r="N294" s="6"/>
      <c r="O294" s="6"/>
      <c r="P294" s="6"/>
      <c r="Q294" s="6"/>
      <c r="R294" s="6"/>
    </row>
    <row r="295" spans="14:18" ht="13.5">
      <c r="N295" s="6"/>
      <c r="O295" s="6"/>
      <c r="P295" s="6"/>
      <c r="Q295" s="6"/>
      <c r="R295" s="6"/>
    </row>
    <row r="296" spans="14:18" ht="13.5">
      <c r="N296" s="6"/>
      <c r="O296" s="6"/>
      <c r="P296" s="6"/>
      <c r="Q296" s="6"/>
      <c r="R296" s="6"/>
    </row>
    <row r="297" spans="14:18" ht="13.5">
      <c r="N297" s="6"/>
      <c r="O297" s="6"/>
      <c r="P297" s="6"/>
      <c r="Q297" s="6"/>
      <c r="R297" s="6"/>
    </row>
    <row r="298" spans="14:18" ht="13.5">
      <c r="N298" s="6"/>
      <c r="O298" s="6"/>
      <c r="P298" s="6"/>
      <c r="Q298" s="6"/>
      <c r="R298" s="6"/>
    </row>
    <row r="299" spans="14:18" ht="13.5">
      <c r="N299" s="6"/>
      <c r="O299" s="6"/>
      <c r="P299" s="6"/>
      <c r="Q299" s="6"/>
      <c r="R299" s="6"/>
    </row>
    <row r="300" spans="14:18" ht="13.5">
      <c r="N300" s="6"/>
      <c r="O300" s="6"/>
      <c r="P300" s="6"/>
      <c r="Q300" s="6"/>
      <c r="R300" s="6"/>
    </row>
    <row r="301" spans="14:18" ht="13.5">
      <c r="N301" s="6"/>
      <c r="O301" s="6"/>
      <c r="P301" s="6"/>
      <c r="Q301" s="6"/>
      <c r="R301" s="6"/>
    </row>
    <row r="302" spans="14:18" ht="13.5">
      <c r="N302" s="6"/>
      <c r="O302" s="6"/>
      <c r="P302" s="6"/>
      <c r="Q302" s="6"/>
      <c r="R302" s="6"/>
    </row>
    <row r="303" spans="14:18" ht="13.5">
      <c r="N303" s="6"/>
      <c r="O303" s="6"/>
      <c r="P303" s="6"/>
      <c r="Q303" s="6"/>
      <c r="R303" s="6"/>
    </row>
    <row r="304" spans="14:18" ht="13.5">
      <c r="N304" s="6"/>
      <c r="O304" s="6"/>
      <c r="P304" s="6"/>
      <c r="Q304" s="6"/>
      <c r="R304" s="6"/>
    </row>
    <row r="305" spans="14:18" ht="13.5">
      <c r="N305" s="6"/>
      <c r="O305" s="6"/>
      <c r="P305" s="6"/>
      <c r="Q305" s="6"/>
      <c r="R305" s="6"/>
    </row>
    <row r="306" spans="14:18" ht="13.5">
      <c r="N306" s="6"/>
      <c r="O306" s="6"/>
      <c r="P306" s="6"/>
      <c r="Q306" s="6"/>
      <c r="R306" s="6"/>
    </row>
    <row r="307" spans="14:18" ht="13.5">
      <c r="N307" s="6"/>
      <c r="O307" s="6"/>
      <c r="P307" s="6"/>
      <c r="Q307" s="6"/>
      <c r="R307" s="6"/>
    </row>
    <row r="308" spans="14:18" ht="13.5">
      <c r="N308" s="6"/>
      <c r="O308" s="6"/>
      <c r="P308" s="6"/>
      <c r="Q308" s="6"/>
      <c r="R308" s="6"/>
    </row>
    <row r="309" spans="14:18" ht="13.5">
      <c r="N309" s="6"/>
      <c r="O309" s="6"/>
      <c r="P309" s="6"/>
      <c r="Q309" s="6"/>
      <c r="R309" s="6"/>
    </row>
    <row r="310" spans="14:18" ht="13.5">
      <c r="N310" s="6"/>
      <c r="O310" s="6"/>
      <c r="P310" s="6"/>
      <c r="Q310" s="6"/>
      <c r="R310" s="6"/>
    </row>
    <row r="311" spans="14:18" ht="13.5">
      <c r="N311" s="6"/>
      <c r="O311" s="6"/>
      <c r="P311" s="6"/>
      <c r="Q311" s="6"/>
      <c r="R311" s="6"/>
    </row>
    <row r="312" spans="14:18" ht="13.5">
      <c r="N312" s="6"/>
      <c r="O312" s="6"/>
      <c r="P312" s="6"/>
      <c r="Q312" s="6"/>
      <c r="R312" s="6"/>
    </row>
    <row r="313" spans="14:18" ht="13.5">
      <c r="N313" s="6"/>
      <c r="O313" s="6"/>
      <c r="P313" s="6"/>
      <c r="Q313" s="6"/>
      <c r="R313" s="6"/>
    </row>
    <row r="314" spans="14:18" ht="13.5">
      <c r="N314" s="6"/>
      <c r="O314" s="6"/>
      <c r="P314" s="6"/>
      <c r="Q314" s="6"/>
      <c r="R314" s="6"/>
    </row>
    <row r="315" spans="14:18" ht="13.5">
      <c r="N315" s="6"/>
      <c r="O315" s="6"/>
      <c r="P315" s="6"/>
      <c r="Q315" s="6"/>
      <c r="R315" s="6"/>
    </row>
    <row r="316" spans="14:18" ht="13.5">
      <c r="N316" s="6"/>
      <c r="O316" s="6"/>
      <c r="P316" s="6"/>
      <c r="Q316" s="6"/>
      <c r="R316" s="6"/>
    </row>
    <row r="317" spans="14:18" ht="13.5">
      <c r="N317" s="6"/>
      <c r="O317" s="6"/>
      <c r="P317" s="6"/>
      <c r="Q317" s="6"/>
      <c r="R317" s="6"/>
    </row>
    <row r="318" spans="14:18" ht="13.5">
      <c r="N318" s="6"/>
      <c r="O318" s="6"/>
      <c r="P318" s="6"/>
      <c r="Q318" s="6"/>
      <c r="R318" s="6"/>
    </row>
    <row r="319" spans="14:18" ht="13.5">
      <c r="N319" s="6"/>
      <c r="O319" s="6"/>
      <c r="P319" s="6"/>
      <c r="Q319" s="6"/>
      <c r="R319" s="6"/>
    </row>
    <row r="320" spans="14:18" ht="13.5">
      <c r="N320" s="6"/>
      <c r="O320" s="6"/>
      <c r="P320" s="6"/>
      <c r="Q320" s="6"/>
      <c r="R320" s="6"/>
    </row>
    <row r="321" spans="14:18" ht="13.5">
      <c r="N321" s="6"/>
      <c r="O321" s="6"/>
      <c r="P321" s="6"/>
      <c r="Q321" s="6"/>
      <c r="R321" s="6"/>
    </row>
    <row r="322" spans="14:18" ht="13.5">
      <c r="N322" s="6"/>
      <c r="O322" s="6"/>
      <c r="P322" s="6"/>
      <c r="Q322" s="6"/>
      <c r="R322" s="6"/>
    </row>
    <row r="323" spans="14:18" ht="13.5">
      <c r="N323" s="6"/>
      <c r="O323" s="6"/>
      <c r="P323" s="6"/>
      <c r="Q323" s="6"/>
      <c r="R323" s="6"/>
    </row>
    <row r="324" spans="14:18" ht="13.5">
      <c r="N324" s="6"/>
      <c r="O324" s="6"/>
      <c r="P324" s="6"/>
      <c r="Q324" s="6"/>
      <c r="R324" s="6"/>
    </row>
    <row r="325" spans="14:18" ht="13.5">
      <c r="N325" s="6"/>
      <c r="O325" s="6"/>
      <c r="P325" s="6"/>
      <c r="Q325" s="6"/>
      <c r="R325" s="6"/>
    </row>
    <row r="326" spans="14:18" ht="13.5">
      <c r="N326" s="6"/>
      <c r="O326" s="6"/>
      <c r="P326" s="6"/>
      <c r="Q326" s="6"/>
      <c r="R326" s="6"/>
    </row>
    <row r="327" spans="14:18" ht="13.5">
      <c r="N327" s="6"/>
      <c r="O327" s="6"/>
      <c r="P327" s="6"/>
      <c r="Q327" s="6"/>
      <c r="R327" s="6"/>
    </row>
    <row r="328" spans="14:18" ht="13.5">
      <c r="N328" s="6"/>
      <c r="O328" s="6"/>
      <c r="P328" s="6"/>
      <c r="Q328" s="6"/>
      <c r="R328" s="6"/>
    </row>
    <row r="329" spans="14:18" ht="13.5">
      <c r="N329" s="6"/>
      <c r="O329" s="6"/>
      <c r="P329" s="6"/>
      <c r="Q329" s="6"/>
      <c r="R329" s="6"/>
    </row>
    <row r="330" spans="14:18" ht="13.5">
      <c r="N330" s="6"/>
      <c r="O330" s="6"/>
      <c r="P330" s="6"/>
      <c r="Q330" s="6"/>
      <c r="R330" s="6"/>
    </row>
    <row r="331" spans="14:18" ht="13.5">
      <c r="N331" s="6"/>
      <c r="O331" s="6"/>
      <c r="P331" s="6"/>
      <c r="Q331" s="6"/>
      <c r="R331" s="6"/>
    </row>
    <row r="332" spans="14:18" ht="13.5">
      <c r="N332" s="6"/>
      <c r="O332" s="6"/>
      <c r="P332" s="6"/>
      <c r="Q332" s="6"/>
      <c r="R332" s="6"/>
    </row>
    <row r="333" spans="14:18" ht="13.5">
      <c r="N333" s="6"/>
      <c r="O333" s="6"/>
      <c r="P333" s="6"/>
      <c r="Q333" s="6"/>
      <c r="R333" s="6"/>
    </row>
    <row r="334" spans="14:18" ht="13.5">
      <c r="N334" s="6"/>
      <c r="O334" s="6"/>
      <c r="P334" s="6"/>
      <c r="Q334" s="6"/>
      <c r="R334" s="6"/>
    </row>
    <row r="335" spans="14:18" ht="13.5">
      <c r="N335" s="6"/>
      <c r="O335" s="6"/>
      <c r="P335" s="6"/>
      <c r="Q335" s="6"/>
      <c r="R335" s="6"/>
    </row>
    <row r="336" spans="14:18" ht="13.5">
      <c r="N336" s="6"/>
      <c r="O336" s="6"/>
      <c r="P336" s="6"/>
      <c r="Q336" s="6"/>
      <c r="R336" s="6"/>
    </row>
    <row r="337" spans="14:18" ht="13.5">
      <c r="N337" s="6"/>
      <c r="O337" s="6"/>
      <c r="P337" s="6"/>
      <c r="Q337" s="6"/>
      <c r="R337" s="6"/>
    </row>
    <row r="338" spans="14:18" ht="13.5">
      <c r="N338" s="6"/>
      <c r="O338" s="6"/>
      <c r="P338" s="6"/>
      <c r="Q338" s="6"/>
      <c r="R338" s="6"/>
    </row>
    <row r="339" spans="14:18" ht="13.5">
      <c r="N339" s="6"/>
      <c r="O339" s="6"/>
      <c r="P339" s="6"/>
      <c r="Q339" s="6"/>
      <c r="R339" s="6"/>
    </row>
    <row r="340" spans="14:18" ht="13.5">
      <c r="N340" s="6"/>
      <c r="O340" s="6"/>
      <c r="P340" s="6"/>
      <c r="Q340" s="6"/>
      <c r="R340" s="6"/>
    </row>
    <row r="341" spans="14:18" ht="13.5">
      <c r="N341" s="6"/>
      <c r="O341" s="6"/>
      <c r="P341" s="6"/>
      <c r="Q341" s="6"/>
      <c r="R341" s="6"/>
    </row>
    <row r="342" spans="14:18" ht="13.5">
      <c r="N342" s="6"/>
      <c r="O342" s="6"/>
      <c r="P342" s="6"/>
      <c r="Q342" s="6"/>
      <c r="R342" s="6"/>
    </row>
    <row r="343" spans="14:18" ht="13.5">
      <c r="N343" s="6"/>
      <c r="O343" s="6"/>
      <c r="P343" s="6"/>
      <c r="Q343" s="6"/>
      <c r="R343" s="6"/>
    </row>
    <row r="344" spans="14:18" ht="13.5">
      <c r="N344" s="6"/>
      <c r="O344" s="6"/>
      <c r="P344" s="6"/>
      <c r="Q344" s="6"/>
      <c r="R344" s="6"/>
    </row>
    <row r="345" spans="14:18" ht="13.5">
      <c r="N345" s="6"/>
      <c r="O345" s="6"/>
      <c r="P345" s="6"/>
      <c r="Q345" s="6"/>
      <c r="R345" s="6"/>
    </row>
    <row r="346" spans="14:18" ht="13.5">
      <c r="N346" s="6"/>
      <c r="O346" s="6"/>
      <c r="P346" s="6"/>
      <c r="Q346" s="6"/>
      <c r="R346" s="6"/>
    </row>
    <row r="347" spans="14:18" ht="13.5">
      <c r="N347" s="6"/>
      <c r="O347" s="6"/>
      <c r="P347" s="6"/>
      <c r="Q347" s="6"/>
      <c r="R347" s="6"/>
    </row>
    <row r="348" spans="14:18" ht="13.5">
      <c r="N348" s="6"/>
      <c r="O348" s="6"/>
      <c r="P348" s="6"/>
      <c r="Q348" s="6"/>
      <c r="R348" s="6"/>
    </row>
    <row r="349" spans="14:18" ht="13.5">
      <c r="N349" s="6"/>
      <c r="O349" s="6"/>
      <c r="P349" s="6"/>
      <c r="Q349" s="6"/>
      <c r="R349" s="6"/>
    </row>
    <row r="350" spans="14:18" ht="13.5">
      <c r="N350" s="6"/>
      <c r="O350" s="6"/>
      <c r="P350" s="6"/>
      <c r="Q350" s="6"/>
      <c r="R350" s="6"/>
    </row>
    <row r="351" spans="14:18" ht="13.5">
      <c r="N351" s="6"/>
      <c r="O351" s="6"/>
      <c r="P351" s="6"/>
      <c r="Q351" s="6"/>
      <c r="R351" s="6"/>
    </row>
    <row r="352" spans="14:18" ht="13.5">
      <c r="N352" s="6"/>
      <c r="O352" s="6"/>
      <c r="P352" s="6"/>
      <c r="Q352" s="6"/>
      <c r="R352" s="6"/>
    </row>
    <row r="353" spans="14:18" ht="13.5">
      <c r="N353" s="6"/>
      <c r="O353" s="6"/>
      <c r="P353" s="6"/>
      <c r="Q353" s="6"/>
      <c r="R353" s="6"/>
    </row>
    <row r="354" spans="14:18" ht="13.5">
      <c r="N354" s="6"/>
      <c r="O354" s="6"/>
      <c r="P354" s="6"/>
      <c r="Q354" s="6"/>
      <c r="R354" s="6"/>
    </row>
    <row r="355" spans="14:18" ht="13.5">
      <c r="N355" s="6"/>
      <c r="O355" s="6"/>
      <c r="P355" s="6"/>
      <c r="Q355" s="6"/>
      <c r="R355" s="6"/>
    </row>
    <row r="356" spans="14:18" ht="13.5">
      <c r="N356" s="6"/>
      <c r="O356" s="6"/>
      <c r="P356" s="6"/>
      <c r="Q356" s="6"/>
      <c r="R356" s="6"/>
    </row>
    <row r="357" spans="14:18" ht="13.5">
      <c r="N357" s="6"/>
      <c r="O357" s="6"/>
      <c r="P357" s="6"/>
      <c r="Q357" s="6"/>
      <c r="R357" s="6"/>
    </row>
    <row r="358" spans="14:18" ht="13.5">
      <c r="N358" s="6"/>
      <c r="O358" s="6"/>
      <c r="P358" s="6"/>
      <c r="Q358" s="6"/>
      <c r="R358" s="6"/>
    </row>
    <row r="359" spans="14:18" ht="13.5">
      <c r="N359" s="6"/>
      <c r="O359" s="6"/>
      <c r="P359" s="6"/>
      <c r="Q359" s="6"/>
      <c r="R359" s="6"/>
    </row>
    <row r="360" spans="14:18" ht="13.5">
      <c r="N360" s="6"/>
      <c r="O360" s="6"/>
      <c r="P360" s="6"/>
      <c r="Q360" s="6"/>
      <c r="R360" s="6"/>
    </row>
    <row r="361" spans="14:18" ht="13.5">
      <c r="N361" s="6"/>
      <c r="O361" s="6"/>
      <c r="P361" s="6"/>
      <c r="Q361" s="6"/>
      <c r="R361" s="6"/>
    </row>
    <row r="362" spans="14:18" ht="13.5">
      <c r="N362" s="6"/>
      <c r="O362" s="6"/>
      <c r="P362" s="6"/>
      <c r="Q362" s="6"/>
      <c r="R362" s="6"/>
    </row>
    <row r="363" spans="14:18" ht="13.5">
      <c r="N363" s="6"/>
      <c r="O363" s="6"/>
      <c r="P363" s="6"/>
      <c r="Q363" s="6"/>
      <c r="R363" s="6"/>
    </row>
    <row r="364" spans="14:18" ht="13.5">
      <c r="N364" s="6"/>
      <c r="O364" s="6"/>
      <c r="P364" s="6"/>
      <c r="Q364" s="6"/>
      <c r="R364" s="6"/>
    </row>
    <row r="365" spans="14:18" ht="13.5">
      <c r="N365" s="6"/>
      <c r="O365" s="6"/>
      <c r="P365" s="6"/>
      <c r="Q365" s="6"/>
      <c r="R365" s="6"/>
    </row>
    <row r="366" spans="14:18" ht="13.5">
      <c r="N366" s="6"/>
      <c r="O366" s="6"/>
      <c r="P366" s="6"/>
      <c r="Q366" s="6"/>
      <c r="R366" s="6"/>
    </row>
    <row r="367" spans="14:18" ht="13.5">
      <c r="N367" s="6"/>
      <c r="O367" s="6"/>
      <c r="P367" s="6"/>
      <c r="Q367" s="6"/>
      <c r="R367" s="6"/>
    </row>
    <row r="368" spans="14:18" ht="13.5">
      <c r="N368" s="6"/>
      <c r="O368" s="6"/>
      <c r="P368" s="6"/>
      <c r="Q368" s="6"/>
      <c r="R368" s="6"/>
    </row>
    <row r="369" spans="14:18" ht="13.5">
      <c r="N369" s="6"/>
      <c r="O369" s="6"/>
      <c r="P369" s="6"/>
      <c r="Q369" s="6"/>
      <c r="R369" s="6"/>
    </row>
    <row r="370" spans="14:18" ht="13.5">
      <c r="N370" s="6"/>
      <c r="O370" s="6"/>
      <c r="P370" s="6"/>
      <c r="Q370" s="6"/>
      <c r="R370" s="6"/>
    </row>
    <row r="371" spans="14:18" ht="13.5">
      <c r="N371" s="6"/>
      <c r="O371" s="6"/>
      <c r="P371" s="6"/>
      <c r="Q371" s="6"/>
      <c r="R371" s="6"/>
    </row>
    <row r="372" spans="14:18" ht="13.5">
      <c r="N372" s="6"/>
      <c r="O372" s="6"/>
      <c r="P372" s="6"/>
      <c r="Q372" s="6"/>
      <c r="R372" s="6"/>
    </row>
    <row r="373" spans="14:18" ht="13.5">
      <c r="N373" s="6"/>
      <c r="O373" s="6"/>
      <c r="P373" s="6"/>
      <c r="Q373" s="6"/>
      <c r="R373" s="6"/>
    </row>
    <row r="374" spans="14:18" ht="13.5">
      <c r="N374" s="6"/>
      <c r="O374" s="6"/>
      <c r="P374" s="6"/>
      <c r="Q374" s="6"/>
      <c r="R374" s="6"/>
    </row>
    <row r="375" spans="14:18" ht="13.5">
      <c r="N375" s="6"/>
      <c r="O375" s="6"/>
      <c r="P375" s="6"/>
      <c r="Q375" s="6"/>
      <c r="R375" s="6"/>
    </row>
    <row r="376" spans="14:18" ht="13.5">
      <c r="N376" s="6"/>
      <c r="O376" s="6"/>
      <c r="P376" s="6"/>
      <c r="Q376" s="6"/>
      <c r="R376" s="6"/>
    </row>
    <row r="377" spans="14:18" ht="13.5">
      <c r="N377" s="6"/>
      <c r="O377" s="6"/>
      <c r="P377" s="6"/>
      <c r="Q377" s="6"/>
      <c r="R377" s="6"/>
    </row>
    <row r="378" spans="14:18" ht="13.5">
      <c r="N378" s="6"/>
      <c r="O378" s="6"/>
      <c r="P378" s="6"/>
      <c r="Q378" s="6"/>
      <c r="R378" s="6"/>
    </row>
    <row r="379" spans="14:18" ht="13.5">
      <c r="N379" s="6"/>
      <c r="O379" s="6"/>
      <c r="P379" s="6"/>
      <c r="Q379" s="6"/>
      <c r="R379" s="6"/>
    </row>
    <row r="380" spans="14:18" ht="13.5">
      <c r="N380" s="6"/>
      <c r="O380" s="6"/>
      <c r="P380" s="6"/>
      <c r="Q380" s="6"/>
      <c r="R380" s="6"/>
    </row>
    <row r="381" spans="14:18" ht="13.5">
      <c r="N381" s="6"/>
      <c r="O381" s="6"/>
      <c r="P381" s="6"/>
      <c r="Q381" s="6"/>
      <c r="R381" s="6"/>
    </row>
    <row r="382" spans="14:18" ht="13.5">
      <c r="N382" s="6"/>
      <c r="O382" s="6"/>
      <c r="P382" s="6"/>
      <c r="Q382" s="6"/>
      <c r="R382" s="6"/>
    </row>
    <row r="383" spans="14:18" ht="13.5">
      <c r="N383" s="6"/>
      <c r="O383" s="6"/>
      <c r="P383" s="6"/>
      <c r="Q383" s="6"/>
      <c r="R383" s="6"/>
    </row>
    <row r="384" spans="14:18" ht="13.5">
      <c r="N384" s="6"/>
      <c r="O384" s="6"/>
      <c r="P384" s="6"/>
      <c r="Q384" s="6"/>
      <c r="R384" s="6"/>
    </row>
    <row r="385" spans="14:18" ht="13.5">
      <c r="N385" s="6"/>
      <c r="O385" s="6"/>
      <c r="P385" s="6"/>
      <c r="Q385" s="6"/>
      <c r="R385" s="6"/>
    </row>
    <row r="386" spans="14:18" ht="13.5">
      <c r="N386" s="6"/>
      <c r="O386" s="6"/>
      <c r="P386" s="6"/>
      <c r="Q386" s="6"/>
      <c r="R386" s="6"/>
    </row>
    <row r="387" spans="14:18" ht="13.5">
      <c r="N387" s="6"/>
      <c r="O387" s="6"/>
      <c r="P387" s="6"/>
      <c r="Q387" s="6"/>
      <c r="R387" s="6"/>
    </row>
    <row r="388" spans="14:18" ht="13.5">
      <c r="N388" s="6"/>
      <c r="O388" s="6"/>
      <c r="P388" s="6"/>
      <c r="Q388" s="6"/>
      <c r="R388" s="6"/>
    </row>
    <row r="389" spans="14:18" ht="13.5">
      <c r="N389" s="6"/>
      <c r="O389" s="6"/>
      <c r="P389" s="6"/>
      <c r="Q389" s="6"/>
      <c r="R389" s="6"/>
    </row>
    <row r="390" spans="14:18" ht="13.5">
      <c r="N390" s="6"/>
      <c r="O390" s="6"/>
      <c r="P390" s="6"/>
      <c r="Q390" s="6"/>
      <c r="R390" s="6"/>
    </row>
    <row r="391" spans="14:18" ht="13.5">
      <c r="N391" s="6"/>
      <c r="O391" s="6"/>
      <c r="P391" s="6"/>
      <c r="Q391" s="6"/>
      <c r="R391" s="6"/>
    </row>
    <row r="392" spans="14:18" ht="13.5">
      <c r="N392" s="6"/>
      <c r="O392" s="6"/>
      <c r="P392" s="6"/>
      <c r="Q392" s="6"/>
      <c r="R392" s="6"/>
    </row>
    <row r="393" spans="14:18" ht="13.5">
      <c r="N393" s="6"/>
      <c r="O393" s="6"/>
      <c r="P393" s="6"/>
      <c r="Q393" s="6"/>
      <c r="R393" s="6"/>
    </row>
    <row r="394" spans="14:18" ht="13.5">
      <c r="N394" s="6"/>
      <c r="O394" s="6"/>
      <c r="P394" s="6"/>
      <c r="Q394" s="6"/>
      <c r="R394" s="6"/>
    </row>
    <row r="395" spans="14:18" ht="13.5">
      <c r="N395" s="6"/>
      <c r="O395" s="6"/>
      <c r="P395" s="6"/>
      <c r="Q395" s="6"/>
      <c r="R395" s="6"/>
    </row>
    <row r="396" spans="14:18" ht="13.5">
      <c r="N396" s="6"/>
      <c r="O396" s="6"/>
      <c r="P396" s="6"/>
      <c r="Q396" s="6"/>
      <c r="R396" s="6"/>
    </row>
    <row r="397" spans="14:18" ht="13.5">
      <c r="N397" s="6"/>
      <c r="O397" s="6"/>
      <c r="P397" s="6"/>
      <c r="Q397" s="6"/>
      <c r="R397" s="6"/>
    </row>
    <row r="398" spans="14:18" ht="13.5">
      <c r="N398" s="6"/>
      <c r="O398" s="6"/>
      <c r="P398" s="6"/>
      <c r="Q398" s="6"/>
      <c r="R398" s="6"/>
    </row>
    <row r="399" spans="14:18" ht="13.5">
      <c r="N399" s="6"/>
      <c r="O399" s="6"/>
      <c r="P399" s="6"/>
      <c r="Q399" s="6"/>
      <c r="R399" s="6"/>
    </row>
    <row r="400" spans="14:18" ht="13.5">
      <c r="N400" s="6"/>
      <c r="O400" s="6"/>
      <c r="P400" s="6"/>
      <c r="Q400" s="6"/>
      <c r="R400" s="6"/>
    </row>
    <row r="401" spans="14:18" ht="13.5">
      <c r="N401" s="6"/>
      <c r="O401" s="6"/>
      <c r="P401" s="6"/>
      <c r="Q401" s="6"/>
      <c r="R401" s="6"/>
    </row>
    <row r="402" spans="14:18" ht="13.5">
      <c r="N402" s="6"/>
      <c r="O402" s="6"/>
      <c r="P402" s="6"/>
      <c r="Q402" s="6"/>
      <c r="R402" s="6"/>
    </row>
    <row r="403" spans="14:18" ht="13.5">
      <c r="N403" s="6"/>
      <c r="O403" s="6"/>
      <c r="P403" s="6"/>
      <c r="Q403" s="6"/>
      <c r="R403" s="6"/>
    </row>
    <row r="404" spans="14:18" ht="13.5">
      <c r="N404" s="6"/>
      <c r="O404" s="6"/>
      <c r="P404" s="6"/>
      <c r="Q404" s="6"/>
      <c r="R404" s="6"/>
    </row>
    <row r="405" spans="14:18" ht="13.5">
      <c r="N405" s="6"/>
      <c r="O405" s="6"/>
      <c r="P405" s="6"/>
      <c r="Q405" s="6"/>
      <c r="R405" s="6"/>
    </row>
    <row r="406" spans="14:18" ht="13.5">
      <c r="N406" s="6"/>
      <c r="O406" s="6"/>
      <c r="P406" s="6"/>
      <c r="Q406" s="6"/>
      <c r="R406" s="6"/>
    </row>
    <row r="407" spans="14:18" ht="13.5">
      <c r="N407" s="6"/>
      <c r="O407" s="6"/>
      <c r="P407" s="6"/>
      <c r="Q407" s="6"/>
      <c r="R407" s="6"/>
    </row>
    <row r="408" spans="14:18" ht="13.5">
      <c r="N408" s="6"/>
      <c r="O408" s="6"/>
      <c r="P408" s="6"/>
      <c r="Q408" s="6"/>
      <c r="R408" s="6"/>
    </row>
    <row r="409" spans="14:18" ht="13.5">
      <c r="N409" s="6"/>
      <c r="O409" s="6"/>
      <c r="P409" s="6"/>
      <c r="Q409" s="6"/>
      <c r="R409" s="6"/>
    </row>
    <row r="410" spans="14:18" ht="13.5">
      <c r="N410" s="6"/>
      <c r="O410" s="6"/>
      <c r="P410" s="6"/>
      <c r="Q410" s="6"/>
      <c r="R410" s="6"/>
    </row>
    <row r="411" spans="14:18" ht="13.5">
      <c r="N411" s="6"/>
      <c r="O411" s="6"/>
      <c r="P411" s="6"/>
      <c r="Q411" s="6"/>
      <c r="R411" s="6"/>
    </row>
    <row r="412" spans="14:18" ht="13.5">
      <c r="N412" s="6"/>
      <c r="O412" s="6"/>
      <c r="P412" s="6"/>
      <c r="Q412" s="6"/>
      <c r="R412" s="6"/>
    </row>
    <row r="413" spans="14:18" ht="13.5">
      <c r="N413" s="6"/>
      <c r="O413" s="6"/>
      <c r="P413" s="6"/>
      <c r="Q413" s="6"/>
      <c r="R413" s="6"/>
    </row>
    <row r="414" spans="14:18" ht="13.5">
      <c r="N414" s="6"/>
      <c r="O414" s="6"/>
      <c r="P414" s="6"/>
      <c r="Q414" s="6"/>
      <c r="R414" s="6"/>
    </row>
    <row r="415" spans="14:18" ht="13.5">
      <c r="N415" s="6"/>
      <c r="O415" s="6"/>
      <c r="P415" s="6"/>
      <c r="Q415" s="6"/>
      <c r="R415" s="6"/>
    </row>
    <row r="416" spans="14:18" ht="13.5">
      <c r="N416" s="6"/>
      <c r="O416" s="6"/>
      <c r="P416" s="6"/>
      <c r="Q416" s="6"/>
      <c r="R416" s="6"/>
    </row>
    <row r="417" spans="14:18" ht="13.5">
      <c r="N417" s="6"/>
      <c r="O417" s="6"/>
      <c r="P417" s="6"/>
      <c r="Q417" s="6"/>
      <c r="R417" s="6"/>
    </row>
    <row r="418" spans="14:18" ht="13.5">
      <c r="N418" s="6"/>
      <c r="O418" s="6"/>
      <c r="P418" s="6"/>
      <c r="Q418" s="6"/>
      <c r="R418" s="6"/>
    </row>
    <row r="419" spans="14:18" ht="13.5">
      <c r="N419" s="6"/>
      <c r="O419" s="6"/>
      <c r="P419" s="6"/>
      <c r="Q419" s="6"/>
      <c r="R419" s="6"/>
    </row>
    <row r="420" spans="14:18" ht="13.5">
      <c r="N420" s="6"/>
      <c r="O420" s="6"/>
      <c r="P420" s="6"/>
      <c r="Q420" s="6"/>
      <c r="R420" s="6"/>
    </row>
    <row r="421" spans="14:18" ht="13.5">
      <c r="N421" s="6"/>
      <c r="O421" s="6"/>
      <c r="P421" s="6"/>
      <c r="Q421" s="6"/>
      <c r="R421" s="6"/>
    </row>
    <row r="422" spans="14:18" ht="13.5">
      <c r="N422" s="6"/>
      <c r="O422" s="6"/>
      <c r="P422" s="6"/>
      <c r="Q422" s="6"/>
      <c r="R422" s="6"/>
    </row>
    <row r="423" spans="14:18" ht="13.5">
      <c r="N423" s="6"/>
      <c r="O423" s="6"/>
      <c r="P423" s="6"/>
      <c r="Q423" s="6"/>
      <c r="R423" s="6"/>
    </row>
    <row r="424" spans="14:18" ht="13.5">
      <c r="N424" s="6"/>
      <c r="O424" s="6"/>
      <c r="P424" s="6"/>
      <c r="Q424" s="6"/>
      <c r="R424" s="6"/>
    </row>
    <row r="425" spans="14:18" ht="13.5">
      <c r="N425" s="6"/>
      <c r="O425" s="6"/>
      <c r="P425" s="6"/>
      <c r="Q425" s="6"/>
      <c r="R425" s="6"/>
    </row>
    <row r="426" spans="14:18" ht="13.5">
      <c r="N426" s="6"/>
      <c r="O426" s="6"/>
      <c r="P426" s="6"/>
      <c r="Q426" s="6"/>
      <c r="R426" s="6"/>
    </row>
    <row r="427" spans="14:18" ht="13.5">
      <c r="N427" s="6"/>
      <c r="O427" s="6"/>
      <c r="P427" s="6"/>
      <c r="Q427" s="6"/>
      <c r="R427" s="6"/>
    </row>
    <row r="428" spans="14:18" ht="13.5">
      <c r="N428" s="6"/>
      <c r="O428" s="6"/>
      <c r="P428" s="6"/>
      <c r="Q428" s="6"/>
      <c r="R428" s="6"/>
    </row>
    <row r="429" spans="14:18" ht="13.5">
      <c r="N429" s="6"/>
      <c r="O429" s="6"/>
      <c r="P429" s="6"/>
      <c r="Q429" s="6"/>
      <c r="R429" s="6"/>
    </row>
    <row r="430" spans="14:18" ht="13.5">
      <c r="N430" s="6"/>
      <c r="O430" s="6"/>
      <c r="P430" s="6"/>
      <c r="Q430" s="6"/>
      <c r="R430" s="6"/>
    </row>
    <row r="431" spans="14:18" ht="13.5">
      <c r="N431" s="6"/>
      <c r="O431" s="6"/>
      <c r="P431" s="6"/>
      <c r="Q431" s="6"/>
      <c r="R431" s="6"/>
    </row>
    <row r="432" spans="14:18" ht="13.5">
      <c r="N432" s="6"/>
      <c r="O432" s="6"/>
      <c r="P432" s="6"/>
      <c r="Q432" s="6"/>
      <c r="R432" s="6"/>
    </row>
    <row r="433" spans="14:18" ht="13.5">
      <c r="N433" s="6"/>
      <c r="O433" s="6"/>
      <c r="P433" s="6"/>
      <c r="Q433" s="6"/>
      <c r="R433" s="6"/>
    </row>
    <row r="434" spans="14:18" ht="13.5">
      <c r="N434" s="6"/>
      <c r="O434" s="6"/>
      <c r="P434" s="6"/>
      <c r="Q434" s="6"/>
      <c r="R434" s="6"/>
    </row>
    <row r="435" spans="14:18" ht="13.5">
      <c r="N435" s="6"/>
      <c r="O435" s="6"/>
      <c r="P435" s="6"/>
      <c r="Q435" s="6"/>
      <c r="R435" s="6"/>
    </row>
    <row r="436" spans="14:18" ht="13.5">
      <c r="N436" s="6"/>
      <c r="O436" s="6"/>
      <c r="P436" s="6"/>
      <c r="Q436" s="6"/>
      <c r="R436" s="6"/>
    </row>
    <row r="437" spans="14:18" ht="13.5">
      <c r="N437" s="6"/>
      <c r="O437" s="6"/>
      <c r="P437" s="6"/>
      <c r="Q437" s="6"/>
      <c r="R437" s="6"/>
    </row>
    <row r="438" spans="14:18" ht="13.5">
      <c r="N438" s="6"/>
      <c r="O438" s="6"/>
      <c r="P438" s="6"/>
      <c r="Q438" s="6"/>
      <c r="R438" s="6"/>
    </row>
    <row r="439" spans="14:18" ht="13.5">
      <c r="N439" s="6"/>
      <c r="O439" s="6"/>
      <c r="P439" s="6"/>
      <c r="Q439" s="6"/>
      <c r="R439" s="6"/>
    </row>
    <row r="440" spans="14:18" ht="13.5">
      <c r="N440" s="6"/>
      <c r="O440" s="6"/>
      <c r="P440" s="6"/>
      <c r="Q440" s="6"/>
      <c r="R440" s="6"/>
    </row>
    <row r="441" spans="14:18" ht="13.5">
      <c r="N441" s="6"/>
      <c r="O441" s="6"/>
      <c r="P441" s="6"/>
      <c r="Q441" s="6"/>
      <c r="R441" s="6"/>
    </row>
    <row r="442" spans="14:18" ht="13.5">
      <c r="N442" s="6"/>
      <c r="O442" s="6"/>
      <c r="P442" s="6"/>
      <c r="Q442" s="6"/>
      <c r="R442" s="6"/>
    </row>
    <row r="443" spans="14:18" ht="13.5">
      <c r="N443" s="6"/>
      <c r="O443" s="6"/>
      <c r="P443" s="6"/>
      <c r="Q443" s="6"/>
      <c r="R443" s="6"/>
    </row>
    <row r="444" spans="14:18" ht="13.5">
      <c r="N444" s="6"/>
      <c r="O444" s="6"/>
      <c r="P444" s="6"/>
      <c r="Q444" s="6"/>
      <c r="R444" s="6"/>
    </row>
    <row r="445" spans="14:18" ht="13.5">
      <c r="N445" s="6"/>
      <c r="O445" s="6"/>
      <c r="P445" s="6"/>
      <c r="Q445" s="6"/>
      <c r="R445" s="6"/>
    </row>
    <row r="446" spans="14:18" ht="13.5">
      <c r="N446" s="6"/>
      <c r="O446" s="6"/>
      <c r="P446" s="6"/>
      <c r="Q446" s="6"/>
      <c r="R446" s="6"/>
    </row>
    <row r="447" spans="14:18" ht="13.5">
      <c r="N447" s="6"/>
      <c r="O447" s="6"/>
      <c r="P447" s="6"/>
      <c r="Q447" s="6"/>
      <c r="R447" s="6"/>
    </row>
    <row r="448" spans="14:18" ht="13.5">
      <c r="N448" s="6"/>
      <c r="O448" s="6"/>
      <c r="P448" s="6"/>
      <c r="Q448" s="6"/>
      <c r="R448" s="6"/>
    </row>
    <row r="449" spans="14:18" ht="13.5">
      <c r="N449" s="6"/>
      <c r="O449" s="6"/>
      <c r="P449" s="6"/>
      <c r="Q449" s="6"/>
      <c r="R449" s="6"/>
    </row>
    <row r="450" spans="14:18" ht="13.5">
      <c r="N450" s="6"/>
      <c r="O450" s="6"/>
      <c r="P450" s="6"/>
      <c r="Q450" s="6"/>
      <c r="R450" s="6"/>
    </row>
    <row r="451" spans="14:18" ht="13.5">
      <c r="N451" s="6"/>
      <c r="O451" s="6"/>
      <c r="P451" s="6"/>
      <c r="Q451" s="6"/>
      <c r="R451" s="6"/>
    </row>
    <row r="452" spans="14:18" ht="13.5">
      <c r="N452" s="6"/>
      <c r="O452" s="6"/>
      <c r="P452" s="6"/>
      <c r="Q452" s="6"/>
      <c r="R452" s="6"/>
    </row>
    <row r="453" spans="14:18" ht="13.5">
      <c r="N453" s="6"/>
      <c r="O453" s="6"/>
      <c r="P453" s="6"/>
      <c r="Q453" s="6"/>
      <c r="R453" s="6"/>
    </row>
    <row r="454" spans="14:18" ht="13.5">
      <c r="N454" s="6"/>
      <c r="O454" s="6"/>
      <c r="P454" s="6"/>
      <c r="Q454" s="6"/>
      <c r="R454" s="6"/>
    </row>
    <row r="455" spans="14:18" ht="13.5">
      <c r="N455" s="6"/>
      <c r="O455" s="6"/>
      <c r="P455" s="6"/>
      <c r="Q455" s="6"/>
      <c r="R455" s="6"/>
    </row>
    <row r="456" spans="14:18" ht="13.5">
      <c r="N456" s="6"/>
      <c r="O456" s="6"/>
      <c r="P456" s="6"/>
      <c r="Q456" s="6"/>
      <c r="R456" s="6"/>
    </row>
    <row r="457" spans="14:18" ht="13.5">
      <c r="N457" s="6"/>
      <c r="O457" s="6"/>
      <c r="P457" s="6"/>
      <c r="Q457" s="6"/>
      <c r="R457" s="6"/>
    </row>
    <row r="458" spans="14:18" ht="13.5">
      <c r="N458" s="6"/>
      <c r="O458" s="6"/>
      <c r="P458" s="6"/>
      <c r="Q458" s="6"/>
      <c r="R458" s="6"/>
    </row>
    <row r="459" spans="14:18" ht="13.5">
      <c r="N459" s="6"/>
      <c r="O459" s="6"/>
      <c r="P459" s="6"/>
      <c r="Q459" s="6"/>
      <c r="R459" s="6"/>
    </row>
    <row r="460" spans="14:18" ht="13.5">
      <c r="N460" s="6"/>
      <c r="O460" s="6"/>
      <c r="P460" s="6"/>
      <c r="Q460" s="6"/>
      <c r="R460" s="6"/>
    </row>
    <row r="461" spans="14:18" ht="13.5">
      <c r="N461" s="6"/>
      <c r="O461" s="6"/>
      <c r="P461" s="6"/>
      <c r="Q461" s="6"/>
      <c r="R461" s="6"/>
    </row>
    <row r="462" spans="14:18" ht="13.5">
      <c r="N462" s="6"/>
      <c r="O462" s="6"/>
      <c r="P462" s="6"/>
      <c r="Q462" s="6"/>
      <c r="R462" s="6"/>
    </row>
    <row r="463" spans="14:18" ht="13.5">
      <c r="N463" s="6"/>
      <c r="O463" s="6"/>
      <c r="P463" s="6"/>
      <c r="Q463" s="6"/>
      <c r="R463" s="6"/>
    </row>
    <row r="464" spans="14:18" ht="13.5">
      <c r="N464" s="6"/>
      <c r="O464" s="6"/>
      <c r="P464" s="6"/>
      <c r="Q464" s="6"/>
      <c r="R464" s="6"/>
    </row>
    <row r="465" spans="14:18" ht="13.5">
      <c r="N465" s="6"/>
      <c r="O465" s="6"/>
      <c r="P465" s="6"/>
      <c r="Q465" s="6"/>
      <c r="R465" s="6"/>
    </row>
    <row r="466" spans="14:18" ht="13.5">
      <c r="N466" s="6"/>
      <c r="O466" s="6"/>
      <c r="P466" s="6"/>
      <c r="Q466" s="6"/>
      <c r="R466" s="6"/>
    </row>
    <row r="467" spans="14:18" ht="13.5">
      <c r="N467" s="6"/>
      <c r="O467" s="6"/>
      <c r="P467" s="6"/>
      <c r="Q467" s="6"/>
      <c r="R467" s="6"/>
    </row>
    <row r="468" spans="14:18" ht="13.5">
      <c r="N468" s="6"/>
      <c r="O468" s="6"/>
      <c r="P468" s="6"/>
      <c r="Q468" s="6"/>
      <c r="R468" s="6"/>
    </row>
    <row r="469" spans="14:18" ht="13.5">
      <c r="N469" s="6"/>
      <c r="O469" s="6"/>
      <c r="P469" s="6"/>
      <c r="Q469" s="6"/>
      <c r="R469" s="6"/>
    </row>
    <row r="470" spans="14:18" ht="13.5">
      <c r="N470" s="6"/>
      <c r="O470" s="6"/>
      <c r="P470" s="6"/>
      <c r="Q470" s="6"/>
      <c r="R470" s="6"/>
    </row>
    <row r="471" spans="14:18" ht="13.5">
      <c r="N471" s="6"/>
      <c r="O471" s="6"/>
      <c r="P471" s="6"/>
      <c r="Q471" s="6"/>
      <c r="R471" s="6"/>
    </row>
    <row r="472" spans="14:18" ht="13.5">
      <c r="N472" s="6"/>
      <c r="O472" s="6"/>
      <c r="P472" s="6"/>
      <c r="Q472" s="6"/>
      <c r="R472" s="6"/>
    </row>
    <row r="473" spans="14:18" ht="13.5">
      <c r="N473" s="6"/>
      <c r="O473" s="6"/>
      <c r="P473" s="6"/>
      <c r="Q473" s="6"/>
      <c r="R473" s="6"/>
    </row>
    <row r="474" spans="14:18" ht="13.5">
      <c r="N474" s="6"/>
      <c r="O474" s="6"/>
      <c r="P474" s="6"/>
      <c r="Q474" s="6"/>
      <c r="R474" s="6"/>
    </row>
    <row r="475" spans="14:18" ht="13.5">
      <c r="N475" s="6"/>
      <c r="O475" s="6"/>
      <c r="P475" s="6"/>
      <c r="Q475" s="6"/>
      <c r="R475" s="6"/>
    </row>
    <row r="476" spans="14:18" ht="13.5">
      <c r="N476" s="6"/>
      <c r="O476" s="6"/>
      <c r="P476" s="6"/>
      <c r="Q476" s="6"/>
      <c r="R476" s="6"/>
    </row>
    <row r="477" spans="14:18" ht="13.5">
      <c r="N477" s="6"/>
      <c r="O477" s="6"/>
      <c r="P477" s="6"/>
      <c r="Q477" s="6"/>
      <c r="R477" s="6"/>
    </row>
    <row r="478" spans="14:18" ht="13.5">
      <c r="N478" s="6"/>
      <c r="O478" s="6"/>
      <c r="P478" s="6"/>
      <c r="Q478" s="6"/>
      <c r="R478" s="6"/>
    </row>
    <row r="479" spans="14:18" ht="13.5">
      <c r="N479" s="6"/>
      <c r="O479" s="6"/>
      <c r="P479" s="6"/>
      <c r="Q479" s="6"/>
      <c r="R479" s="6"/>
    </row>
    <row r="480" spans="14:18" ht="13.5">
      <c r="N480" s="6"/>
      <c r="O480" s="6"/>
      <c r="P480" s="6"/>
      <c r="Q480" s="6"/>
      <c r="R480" s="6"/>
    </row>
    <row r="481" spans="14:18" ht="13.5">
      <c r="N481" s="6"/>
      <c r="O481" s="6"/>
      <c r="P481" s="6"/>
      <c r="Q481" s="6"/>
      <c r="R481" s="6"/>
    </row>
    <row r="482" spans="14:18" ht="13.5">
      <c r="N482" s="6"/>
      <c r="O482" s="6"/>
      <c r="P482" s="6"/>
      <c r="Q482" s="6"/>
      <c r="R482" s="6"/>
    </row>
    <row r="483" spans="14:18" ht="13.5">
      <c r="N483" s="6"/>
      <c r="O483" s="6"/>
      <c r="P483" s="6"/>
      <c r="Q483" s="6"/>
      <c r="R483" s="6"/>
    </row>
    <row r="484" spans="14:18" ht="13.5">
      <c r="N484" s="6"/>
      <c r="O484" s="6"/>
      <c r="P484" s="6"/>
      <c r="Q484" s="6"/>
      <c r="R484" s="6"/>
    </row>
    <row r="485" spans="14:18" ht="13.5">
      <c r="N485" s="6"/>
      <c r="O485" s="6"/>
      <c r="P485" s="6"/>
      <c r="Q485" s="6"/>
      <c r="R485" s="6"/>
    </row>
    <row r="486" spans="14:18" ht="13.5">
      <c r="N486" s="6"/>
      <c r="O486" s="6"/>
      <c r="P486" s="6"/>
      <c r="Q486" s="6"/>
      <c r="R486" s="6"/>
    </row>
    <row r="487" spans="14:18" ht="13.5">
      <c r="N487" s="6"/>
      <c r="O487" s="6"/>
      <c r="P487" s="6"/>
      <c r="Q487" s="6"/>
      <c r="R487" s="6"/>
    </row>
    <row r="488" spans="14:18" ht="13.5">
      <c r="N488" s="6"/>
      <c r="O488" s="6"/>
      <c r="P488" s="6"/>
      <c r="Q488" s="6"/>
      <c r="R488" s="6"/>
    </row>
    <row r="489" spans="14:18" ht="13.5">
      <c r="N489" s="6"/>
      <c r="O489" s="6"/>
      <c r="P489" s="6"/>
      <c r="Q489" s="6"/>
      <c r="R489" s="6"/>
    </row>
    <row r="490" spans="14:18" ht="13.5">
      <c r="N490" s="6"/>
      <c r="O490" s="6"/>
      <c r="P490" s="6"/>
      <c r="Q490" s="6"/>
      <c r="R490" s="6"/>
    </row>
    <row r="491" spans="14:18" ht="13.5">
      <c r="N491" s="6"/>
      <c r="O491" s="6"/>
      <c r="P491" s="6"/>
      <c r="Q491" s="6"/>
      <c r="R491" s="6"/>
    </row>
    <row r="492" spans="14:18" ht="13.5">
      <c r="N492" s="6"/>
      <c r="O492" s="6"/>
      <c r="P492" s="6"/>
      <c r="Q492" s="6"/>
      <c r="R492" s="6"/>
    </row>
    <row r="493" spans="14:18" ht="13.5">
      <c r="N493" s="6"/>
      <c r="O493" s="6"/>
      <c r="P493" s="6"/>
      <c r="Q493" s="6"/>
      <c r="R493" s="6"/>
    </row>
    <row r="494" spans="14:18" ht="13.5">
      <c r="N494" s="6"/>
      <c r="O494" s="6"/>
      <c r="P494" s="6"/>
      <c r="Q494" s="6"/>
      <c r="R494" s="6"/>
    </row>
    <row r="495" spans="14:18" ht="13.5">
      <c r="N495" s="6"/>
      <c r="O495" s="6"/>
      <c r="P495" s="6"/>
      <c r="Q495" s="6"/>
      <c r="R495" s="6"/>
    </row>
    <row r="496" spans="14:18" ht="13.5">
      <c r="N496" s="6"/>
      <c r="O496" s="6"/>
      <c r="P496" s="6"/>
      <c r="Q496" s="6"/>
      <c r="R496" s="6"/>
    </row>
    <row r="497" spans="14:18" ht="13.5">
      <c r="N497" s="6"/>
      <c r="O497" s="6"/>
      <c r="P497" s="6"/>
      <c r="Q497" s="6"/>
      <c r="R497" s="6"/>
    </row>
    <row r="498" spans="14:18" ht="13.5">
      <c r="N498" s="6"/>
      <c r="O498" s="6"/>
      <c r="P498" s="6"/>
      <c r="Q498" s="6"/>
      <c r="R498" s="6"/>
    </row>
    <row r="499" spans="14:18" ht="13.5">
      <c r="N499" s="6"/>
      <c r="O499" s="6"/>
      <c r="P499" s="6"/>
      <c r="Q499" s="6"/>
      <c r="R499" s="6"/>
    </row>
    <row r="500" spans="14:18" ht="13.5">
      <c r="N500" s="6"/>
      <c r="O500" s="6"/>
      <c r="P500" s="6"/>
      <c r="Q500" s="6"/>
      <c r="R500" s="6"/>
    </row>
    <row r="501" spans="14:18" ht="13.5">
      <c r="N501" s="6"/>
      <c r="O501" s="6"/>
      <c r="P501" s="6"/>
      <c r="Q501" s="6"/>
      <c r="R501" s="6"/>
    </row>
    <row r="502" spans="14:18" ht="13.5">
      <c r="N502" s="6"/>
      <c r="O502" s="6"/>
      <c r="P502" s="6"/>
      <c r="Q502" s="6"/>
      <c r="R502" s="6"/>
    </row>
    <row r="503" spans="14:18" ht="13.5">
      <c r="N503" s="6"/>
      <c r="O503" s="6"/>
      <c r="P503" s="6"/>
      <c r="Q503" s="6"/>
      <c r="R503" s="6"/>
    </row>
    <row r="504" spans="14:18" ht="13.5">
      <c r="N504" s="6"/>
      <c r="O504" s="6"/>
      <c r="P504" s="6"/>
      <c r="Q504" s="6"/>
      <c r="R504" s="6"/>
    </row>
    <row r="505" spans="14:18" ht="13.5">
      <c r="N505" s="6"/>
      <c r="O505" s="6"/>
      <c r="P505" s="6"/>
      <c r="Q505" s="6"/>
      <c r="R505" s="6"/>
    </row>
    <row r="506" spans="14:18" ht="13.5">
      <c r="N506" s="6"/>
      <c r="O506" s="6"/>
      <c r="P506" s="6"/>
      <c r="Q506" s="6"/>
      <c r="R506" s="6"/>
    </row>
    <row r="507" spans="14:18" ht="13.5">
      <c r="N507" s="6"/>
      <c r="O507" s="6"/>
      <c r="P507" s="6"/>
      <c r="Q507" s="6"/>
      <c r="R507" s="6"/>
    </row>
    <row r="508" spans="14:18" ht="13.5">
      <c r="N508" s="6"/>
      <c r="O508" s="6"/>
      <c r="P508" s="6"/>
      <c r="Q508" s="6"/>
      <c r="R508" s="6"/>
    </row>
    <row r="509" spans="14:18" ht="13.5">
      <c r="N509" s="6"/>
      <c r="O509" s="6"/>
      <c r="P509" s="6"/>
      <c r="Q509" s="6"/>
      <c r="R509" s="6"/>
    </row>
    <row r="510" spans="14:18" ht="13.5">
      <c r="N510" s="6"/>
      <c r="O510" s="6"/>
      <c r="P510" s="6"/>
      <c r="Q510" s="6"/>
      <c r="R510" s="6"/>
    </row>
    <row r="511" spans="14:18" ht="13.5">
      <c r="N511" s="6"/>
      <c r="O511" s="6"/>
      <c r="P511" s="6"/>
      <c r="Q511" s="6"/>
      <c r="R511" s="6"/>
    </row>
    <row r="512" spans="14:18" ht="13.5">
      <c r="N512" s="6"/>
      <c r="O512" s="6"/>
      <c r="P512" s="6"/>
      <c r="Q512" s="6"/>
      <c r="R512" s="6"/>
    </row>
    <row r="513" spans="14:18" ht="13.5">
      <c r="N513" s="6"/>
      <c r="O513" s="6"/>
      <c r="P513" s="6"/>
      <c r="Q513" s="6"/>
      <c r="R513" s="6"/>
    </row>
    <row r="514" spans="14:18" ht="13.5">
      <c r="N514" s="6"/>
      <c r="O514" s="6"/>
      <c r="P514" s="6"/>
      <c r="Q514" s="6"/>
      <c r="R514" s="6"/>
    </row>
    <row r="515" spans="14:18" ht="13.5">
      <c r="N515" s="6"/>
      <c r="O515" s="6"/>
      <c r="P515" s="6"/>
      <c r="Q515" s="6"/>
      <c r="R515" s="6"/>
    </row>
    <row r="516" spans="14:18" ht="13.5">
      <c r="N516" s="6"/>
      <c r="O516" s="6"/>
      <c r="P516" s="6"/>
      <c r="Q516" s="6"/>
      <c r="R516" s="6"/>
    </row>
    <row r="517" spans="14:18" ht="13.5">
      <c r="N517" s="6"/>
      <c r="O517" s="6"/>
      <c r="P517" s="6"/>
      <c r="Q517" s="6"/>
      <c r="R517" s="6"/>
    </row>
    <row r="518" spans="14:18" ht="13.5">
      <c r="N518" s="6"/>
      <c r="O518" s="6"/>
      <c r="P518" s="6"/>
      <c r="Q518" s="6"/>
      <c r="R518" s="6"/>
    </row>
    <row r="519" spans="14:18" ht="13.5">
      <c r="N519" s="6"/>
      <c r="O519" s="6"/>
      <c r="P519" s="6"/>
      <c r="Q519" s="6"/>
      <c r="R519" s="6"/>
    </row>
    <row r="520" spans="14:18" ht="13.5">
      <c r="N520" s="6"/>
      <c r="O520" s="6"/>
      <c r="P520" s="6"/>
      <c r="Q520" s="6"/>
      <c r="R520" s="6"/>
    </row>
    <row r="521" spans="14:18" ht="13.5">
      <c r="N521" s="6"/>
      <c r="O521" s="6"/>
      <c r="P521" s="6"/>
      <c r="Q521" s="6"/>
      <c r="R521" s="6"/>
    </row>
    <row r="522" spans="14:18" ht="13.5">
      <c r="N522" s="6"/>
      <c r="O522" s="6"/>
      <c r="P522" s="6"/>
      <c r="Q522" s="6"/>
      <c r="R522" s="6"/>
    </row>
    <row r="523" spans="14:18" ht="13.5">
      <c r="N523" s="6"/>
      <c r="O523" s="6"/>
      <c r="P523" s="6"/>
      <c r="Q523" s="6"/>
      <c r="R523" s="6"/>
    </row>
    <row r="524" spans="14:18" ht="13.5">
      <c r="N524" s="6"/>
      <c r="O524" s="6"/>
      <c r="P524" s="6"/>
      <c r="Q524" s="6"/>
      <c r="R524" s="6"/>
    </row>
    <row r="525" spans="14:18" ht="13.5">
      <c r="N525" s="6"/>
      <c r="O525" s="6"/>
      <c r="P525" s="6"/>
      <c r="Q525" s="6"/>
      <c r="R525" s="6"/>
    </row>
    <row r="526" spans="14:18" ht="13.5">
      <c r="N526" s="6"/>
      <c r="O526" s="6"/>
      <c r="P526" s="6"/>
      <c r="Q526" s="6"/>
      <c r="R526" s="6"/>
    </row>
    <row r="527" spans="14:18" ht="13.5">
      <c r="N527" s="6"/>
      <c r="O527" s="6"/>
      <c r="P527" s="6"/>
      <c r="Q527" s="6"/>
      <c r="R527" s="6"/>
    </row>
    <row r="528" spans="14:18" ht="13.5">
      <c r="N528" s="6"/>
      <c r="O528" s="6"/>
      <c r="P528" s="6"/>
      <c r="Q528" s="6"/>
      <c r="R528" s="6"/>
    </row>
    <row r="529" spans="14:18" ht="13.5">
      <c r="N529" s="6"/>
      <c r="O529" s="6"/>
      <c r="P529" s="6"/>
      <c r="Q529" s="6"/>
      <c r="R529" s="6"/>
    </row>
    <row r="530" spans="14:18" ht="13.5">
      <c r="N530" s="6"/>
      <c r="O530" s="6"/>
      <c r="P530" s="6"/>
      <c r="Q530" s="6"/>
      <c r="R530" s="6"/>
    </row>
    <row r="531" spans="14:18" ht="13.5">
      <c r="N531" s="6"/>
      <c r="O531" s="6"/>
      <c r="P531" s="6"/>
      <c r="Q531" s="6"/>
      <c r="R531" s="6"/>
    </row>
    <row r="532" spans="14:18" ht="13.5">
      <c r="N532" s="6"/>
      <c r="O532" s="6"/>
      <c r="P532" s="6"/>
      <c r="Q532" s="6"/>
      <c r="R532" s="6"/>
    </row>
    <row r="533" spans="14:18" ht="13.5">
      <c r="N533" s="6"/>
      <c r="O533" s="6"/>
      <c r="P533" s="6"/>
      <c r="Q533" s="6"/>
      <c r="R533" s="6"/>
    </row>
    <row r="534" spans="14:18" ht="13.5">
      <c r="N534" s="6"/>
      <c r="O534" s="6"/>
      <c r="P534" s="6"/>
      <c r="Q534" s="6"/>
      <c r="R534" s="6"/>
    </row>
    <row r="535" spans="14:18" ht="13.5">
      <c r="N535" s="6"/>
      <c r="O535" s="6"/>
      <c r="P535" s="6"/>
      <c r="Q535" s="6"/>
      <c r="R535" s="6"/>
    </row>
    <row r="536" spans="14:18" ht="13.5">
      <c r="N536" s="6"/>
      <c r="O536" s="6"/>
      <c r="P536" s="6"/>
      <c r="Q536" s="6"/>
      <c r="R536" s="6"/>
    </row>
    <row r="537" spans="14:18" ht="13.5">
      <c r="N537" s="6"/>
      <c r="O537" s="6"/>
      <c r="P537" s="6"/>
      <c r="Q537" s="6"/>
      <c r="R537" s="6"/>
    </row>
    <row r="538" spans="14:18" ht="13.5">
      <c r="N538" s="6"/>
      <c r="O538" s="6"/>
      <c r="P538" s="6"/>
      <c r="Q538" s="6"/>
      <c r="R538" s="6"/>
    </row>
    <row r="539" spans="14:18" ht="13.5">
      <c r="N539" s="6"/>
      <c r="O539" s="6"/>
      <c r="P539" s="6"/>
      <c r="Q539" s="6"/>
      <c r="R539" s="6"/>
    </row>
    <row r="540" spans="14:18" ht="13.5">
      <c r="N540" s="6"/>
      <c r="O540" s="6"/>
      <c r="P540" s="6"/>
      <c r="Q540" s="6"/>
      <c r="R540" s="6"/>
    </row>
    <row r="541" spans="14:18" ht="13.5">
      <c r="N541" s="6"/>
      <c r="O541" s="6"/>
      <c r="P541" s="6"/>
      <c r="Q541" s="6"/>
      <c r="R541" s="6"/>
    </row>
    <row r="542" spans="14:18" ht="13.5">
      <c r="N542" s="6"/>
      <c r="O542" s="6"/>
      <c r="P542" s="6"/>
      <c r="Q542" s="6"/>
      <c r="R542" s="6"/>
    </row>
    <row r="543" spans="14:18" ht="13.5">
      <c r="N543" s="6"/>
      <c r="O543" s="6"/>
      <c r="P543" s="6"/>
      <c r="Q543" s="6"/>
      <c r="R543" s="6"/>
    </row>
    <row r="544" spans="14:18" ht="13.5">
      <c r="N544" s="6"/>
      <c r="O544" s="6"/>
      <c r="P544" s="6"/>
      <c r="Q544" s="6"/>
      <c r="R544" s="6"/>
    </row>
    <row r="545" spans="14:18" ht="13.5">
      <c r="N545" s="6"/>
      <c r="O545" s="6"/>
      <c r="P545" s="6"/>
      <c r="Q545" s="6"/>
      <c r="R545" s="6"/>
    </row>
    <row r="546" spans="14:18" ht="13.5">
      <c r="N546" s="6"/>
      <c r="O546" s="6"/>
      <c r="P546" s="6"/>
      <c r="Q546" s="6"/>
      <c r="R546" s="6"/>
    </row>
    <row r="547" spans="14:18" ht="13.5">
      <c r="N547" s="6"/>
      <c r="O547" s="6"/>
      <c r="P547" s="6"/>
      <c r="Q547" s="6"/>
      <c r="R547" s="6"/>
    </row>
    <row r="548" spans="14:18" ht="13.5">
      <c r="N548" s="6"/>
      <c r="O548" s="6"/>
      <c r="P548" s="6"/>
      <c r="Q548" s="6"/>
      <c r="R548" s="6"/>
    </row>
    <row r="549" spans="14:18" ht="13.5">
      <c r="N549" s="6"/>
      <c r="O549" s="6"/>
      <c r="P549" s="6"/>
      <c r="Q549" s="6"/>
      <c r="R549" s="6"/>
    </row>
    <row r="550" spans="14:18" ht="13.5">
      <c r="N550" s="6"/>
      <c r="O550" s="6"/>
      <c r="P550" s="6"/>
      <c r="Q550" s="6"/>
      <c r="R550" s="6"/>
    </row>
    <row r="551" spans="14:18" ht="13.5">
      <c r="N551" s="6"/>
      <c r="O551" s="6"/>
      <c r="P551" s="6"/>
      <c r="Q551" s="6"/>
      <c r="R551" s="6"/>
    </row>
    <row r="552" spans="14:18" ht="13.5">
      <c r="N552" s="6"/>
      <c r="O552" s="6"/>
      <c r="P552" s="6"/>
      <c r="Q552" s="6"/>
      <c r="R552" s="6"/>
    </row>
    <row r="553" spans="14:18" ht="13.5">
      <c r="N553" s="6"/>
      <c r="O553" s="6"/>
      <c r="P553" s="6"/>
      <c r="Q553" s="6"/>
      <c r="R553" s="6"/>
    </row>
    <row r="554" spans="14:18" ht="13.5">
      <c r="N554" s="6"/>
      <c r="O554" s="6"/>
      <c r="P554" s="6"/>
      <c r="Q554" s="6"/>
      <c r="R554" s="6"/>
    </row>
    <row r="555" spans="14:18" ht="13.5">
      <c r="N555" s="6"/>
      <c r="O555" s="6"/>
      <c r="P555" s="6"/>
      <c r="Q555" s="6"/>
      <c r="R555" s="6"/>
    </row>
    <row r="556" spans="14:18" ht="13.5">
      <c r="N556" s="6"/>
      <c r="O556" s="6"/>
      <c r="P556" s="6"/>
      <c r="Q556" s="6"/>
      <c r="R556" s="6"/>
    </row>
    <row r="557" spans="14:18" ht="13.5">
      <c r="N557" s="6"/>
      <c r="O557" s="6"/>
      <c r="P557" s="6"/>
      <c r="Q557" s="6"/>
      <c r="R557" s="6"/>
    </row>
    <row r="558" spans="14:18" ht="13.5">
      <c r="N558" s="6"/>
      <c r="O558" s="6"/>
      <c r="P558" s="6"/>
      <c r="Q558" s="6"/>
      <c r="R558" s="6"/>
    </row>
    <row r="559" spans="14:18" ht="13.5">
      <c r="N559" s="6"/>
      <c r="O559" s="6"/>
      <c r="P559" s="6"/>
      <c r="Q559" s="6"/>
      <c r="R559" s="6"/>
    </row>
    <row r="560" spans="14:18" ht="13.5">
      <c r="N560" s="6"/>
      <c r="O560" s="6"/>
      <c r="P560" s="6"/>
      <c r="Q560" s="6"/>
      <c r="R560" s="6"/>
    </row>
    <row r="561" spans="14:18" ht="13.5">
      <c r="N561" s="6"/>
      <c r="O561" s="6"/>
      <c r="P561" s="6"/>
      <c r="Q561" s="6"/>
      <c r="R561" s="6"/>
    </row>
    <row r="562" spans="14:18" ht="13.5">
      <c r="N562" s="6"/>
      <c r="O562" s="6"/>
      <c r="P562" s="6"/>
      <c r="Q562" s="6"/>
      <c r="R562" s="6"/>
    </row>
    <row r="563" spans="14:18" ht="13.5">
      <c r="N563" s="6"/>
      <c r="O563" s="6"/>
      <c r="P563" s="6"/>
      <c r="Q563" s="6"/>
      <c r="R563" s="6"/>
    </row>
    <row r="564" spans="14:18" ht="13.5">
      <c r="N564" s="6"/>
      <c r="O564" s="6"/>
      <c r="P564" s="6"/>
      <c r="Q564" s="6"/>
      <c r="R564" s="6"/>
    </row>
    <row r="565" spans="14:18" ht="13.5">
      <c r="N565" s="6"/>
      <c r="O565" s="6"/>
      <c r="P565" s="6"/>
      <c r="Q565" s="6"/>
      <c r="R565" s="6"/>
    </row>
    <row r="566" spans="14:18" ht="13.5">
      <c r="N566" s="6"/>
      <c r="O566" s="6"/>
      <c r="P566" s="6"/>
      <c r="Q566" s="6"/>
      <c r="R566" s="6"/>
    </row>
    <row r="567" spans="14:18" ht="13.5">
      <c r="N567" s="6"/>
      <c r="O567" s="6"/>
      <c r="P567" s="6"/>
      <c r="Q567" s="6"/>
      <c r="R567" s="6"/>
    </row>
    <row r="568" spans="14:18" ht="13.5">
      <c r="N568" s="6"/>
      <c r="O568" s="6"/>
      <c r="P568" s="6"/>
      <c r="Q568" s="6"/>
      <c r="R568" s="6"/>
    </row>
    <row r="569" spans="14:18" ht="13.5">
      <c r="N569" s="6"/>
      <c r="O569" s="6"/>
      <c r="P569" s="6"/>
      <c r="Q569" s="6"/>
      <c r="R569" s="6"/>
    </row>
    <row r="570" spans="14:18" ht="13.5">
      <c r="N570" s="6"/>
      <c r="O570" s="6"/>
      <c r="P570" s="6"/>
      <c r="Q570" s="6"/>
      <c r="R570" s="6"/>
    </row>
    <row r="571" spans="14:18" ht="13.5">
      <c r="N571" s="6"/>
      <c r="O571" s="6"/>
      <c r="P571" s="6"/>
      <c r="Q571" s="6"/>
      <c r="R571" s="6"/>
    </row>
    <row r="572" spans="14:18" ht="13.5">
      <c r="N572" s="6"/>
      <c r="O572" s="6"/>
      <c r="P572" s="6"/>
      <c r="Q572" s="6"/>
      <c r="R572" s="6"/>
    </row>
    <row r="573" spans="14:18" ht="13.5">
      <c r="N573" s="6"/>
      <c r="O573" s="6"/>
      <c r="P573" s="6"/>
      <c r="Q573" s="6"/>
      <c r="R573" s="6"/>
    </row>
    <row r="574" spans="14:18" ht="13.5">
      <c r="N574" s="6"/>
      <c r="O574" s="6"/>
      <c r="P574" s="6"/>
      <c r="Q574" s="6"/>
      <c r="R574" s="6"/>
    </row>
    <row r="575" spans="14:18" ht="13.5">
      <c r="N575" s="6"/>
      <c r="O575" s="6"/>
      <c r="P575" s="6"/>
      <c r="Q575" s="6"/>
      <c r="R575" s="6"/>
    </row>
    <row r="576" spans="14:18" ht="13.5">
      <c r="N576" s="6"/>
      <c r="O576" s="6"/>
      <c r="P576" s="6"/>
      <c r="Q576" s="6"/>
      <c r="R576" s="6"/>
    </row>
    <row r="577" spans="14:18" ht="13.5">
      <c r="N577" s="6"/>
      <c r="O577" s="6"/>
      <c r="P577" s="6"/>
      <c r="Q577" s="6"/>
      <c r="R577" s="6"/>
    </row>
    <row r="578" spans="14:18" ht="13.5">
      <c r="N578" s="6"/>
      <c r="O578" s="6"/>
      <c r="P578" s="6"/>
      <c r="Q578" s="6"/>
      <c r="R578" s="6"/>
    </row>
    <row r="579" spans="14:18" ht="13.5">
      <c r="N579" s="6"/>
      <c r="O579" s="6"/>
      <c r="P579" s="6"/>
      <c r="Q579" s="6"/>
      <c r="R579" s="6"/>
    </row>
    <row r="580" spans="14:18" ht="13.5">
      <c r="N580" s="6"/>
      <c r="O580" s="6"/>
      <c r="P580" s="6"/>
      <c r="Q580" s="6"/>
      <c r="R580" s="6"/>
    </row>
    <row r="581" spans="14:18" ht="13.5">
      <c r="N581" s="6"/>
      <c r="O581" s="6"/>
      <c r="P581" s="6"/>
      <c r="Q581" s="6"/>
      <c r="R581" s="6"/>
    </row>
    <row r="582" spans="14:18" ht="13.5">
      <c r="N582" s="6"/>
      <c r="O582" s="6"/>
      <c r="P582" s="6"/>
      <c r="Q582" s="6"/>
      <c r="R582" s="6"/>
    </row>
    <row r="583" spans="14:18" ht="13.5">
      <c r="N583" s="6"/>
      <c r="O583" s="6"/>
      <c r="P583" s="6"/>
      <c r="Q583" s="6"/>
      <c r="R583" s="6"/>
    </row>
    <row r="584" spans="14:18" ht="13.5">
      <c r="N584" s="6"/>
      <c r="O584" s="6"/>
      <c r="P584" s="6"/>
      <c r="Q584" s="6"/>
      <c r="R584" s="6"/>
    </row>
    <row r="585" spans="14:18" ht="13.5">
      <c r="N585" s="6"/>
      <c r="O585" s="6"/>
      <c r="P585" s="6"/>
      <c r="Q585" s="6"/>
      <c r="R585" s="6"/>
    </row>
    <row r="586" spans="14:18" ht="13.5">
      <c r="N586" s="6"/>
      <c r="O586" s="6"/>
      <c r="P586" s="6"/>
      <c r="Q586" s="6"/>
      <c r="R586" s="6"/>
    </row>
    <row r="587" spans="14:18" ht="13.5">
      <c r="N587" s="6"/>
      <c r="O587" s="6"/>
      <c r="P587" s="6"/>
      <c r="Q587" s="6"/>
      <c r="R587" s="6"/>
    </row>
    <row r="588" spans="14:18" ht="13.5">
      <c r="N588" s="6"/>
      <c r="O588" s="6"/>
      <c r="P588" s="6"/>
      <c r="Q588" s="6"/>
      <c r="R588" s="6"/>
    </row>
    <row r="589" spans="14:18" ht="13.5">
      <c r="N589" s="6"/>
      <c r="O589" s="6"/>
      <c r="P589" s="6"/>
      <c r="Q589" s="6"/>
      <c r="R589" s="6"/>
    </row>
    <row r="590" spans="14:18" ht="13.5">
      <c r="N590" s="6"/>
      <c r="O590" s="6"/>
      <c r="P590" s="6"/>
      <c r="Q590" s="6"/>
      <c r="R590" s="6"/>
    </row>
    <row r="591" spans="14:18" ht="13.5">
      <c r="N591" s="6"/>
      <c r="O591" s="6"/>
      <c r="P591" s="6"/>
      <c r="Q591" s="6"/>
      <c r="R591" s="6"/>
    </row>
    <row r="592" spans="14:18" ht="13.5">
      <c r="N592" s="6"/>
      <c r="O592" s="6"/>
      <c r="P592" s="6"/>
      <c r="Q592" s="6"/>
      <c r="R592" s="6"/>
    </row>
    <row r="593" spans="14:18" ht="13.5">
      <c r="N593" s="6"/>
      <c r="O593" s="6"/>
      <c r="P593" s="6"/>
      <c r="Q593" s="6"/>
      <c r="R593" s="6"/>
    </row>
    <row r="594" spans="14:18" ht="13.5">
      <c r="N594" s="6"/>
      <c r="O594" s="6"/>
      <c r="P594" s="6"/>
      <c r="Q594" s="6"/>
      <c r="R594" s="6"/>
    </row>
    <row r="595" spans="14:18" ht="13.5">
      <c r="N595" s="6"/>
      <c r="O595" s="6"/>
      <c r="P595" s="6"/>
      <c r="Q595" s="6"/>
      <c r="R595" s="6"/>
    </row>
    <row r="596" spans="14:18" ht="13.5">
      <c r="N596" s="6"/>
      <c r="O596" s="6"/>
      <c r="P596" s="6"/>
      <c r="Q596" s="6"/>
      <c r="R596" s="6"/>
    </row>
    <row r="597" spans="14:18" ht="13.5">
      <c r="N597" s="6"/>
      <c r="O597" s="6"/>
      <c r="P597" s="6"/>
      <c r="Q597" s="6"/>
      <c r="R597" s="6"/>
    </row>
    <row r="598" spans="14:18" ht="13.5">
      <c r="N598" s="6"/>
      <c r="O598" s="6"/>
      <c r="P598" s="6"/>
      <c r="Q598" s="6"/>
      <c r="R598" s="6"/>
    </row>
    <row r="599" spans="14:18" ht="13.5">
      <c r="N599" s="6"/>
      <c r="O599" s="6"/>
      <c r="P599" s="6"/>
      <c r="Q599" s="6"/>
      <c r="R599" s="6"/>
    </row>
    <row r="600" spans="14:18" ht="13.5">
      <c r="N600" s="6"/>
      <c r="O600" s="6"/>
      <c r="P600" s="6"/>
      <c r="Q600" s="6"/>
      <c r="R600" s="6"/>
    </row>
    <row r="601" spans="14:18" ht="13.5">
      <c r="N601" s="6"/>
      <c r="O601" s="6"/>
      <c r="P601" s="6"/>
      <c r="Q601" s="6"/>
      <c r="R601" s="6"/>
    </row>
    <row r="602" spans="14:18" ht="13.5">
      <c r="N602" s="6"/>
      <c r="O602" s="6"/>
      <c r="P602" s="6"/>
      <c r="Q602" s="6"/>
      <c r="R602" s="6"/>
    </row>
    <row r="603" spans="14:18" ht="13.5">
      <c r="N603" s="6"/>
      <c r="O603" s="6"/>
      <c r="P603" s="6"/>
      <c r="Q603" s="6"/>
      <c r="R603" s="6"/>
    </row>
    <row r="604" spans="14:18" ht="13.5">
      <c r="N604" s="6"/>
      <c r="O604" s="6"/>
      <c r="P604" s="6"/>
      <c r="Q604" s="6"/>
      <c r="R604" s="6"/>
    </row>
    <row r="605" spans="14:18" ht="13.5">
      <c r="N605" s="6"/>
      <c r="O605" s="6"/>
      <c r="P605" s="6"/>
      <c r="Q605" s="6"/>
      <c r="R605" s="6"/>
    </row>
    <row r="606" spans="14:18" ht="13.5">
      <c r="N606" s="6"/>
      <c r="O606" s="6"/>
      <c r="P606" s="6"/>
      <c r="Q606" s="6"/>
      <c r="R606" s="6"/>
    </row>
    <row r="607" spans="14:18" ht="13.5">
      <c r="N607" s="6"/>
      <c r="O607" s="6"/>
      <c r="P607" s="6"/>
      <c r="Q607" s="6"/>
      <c r="R607" s="6"/>
    </row>
    <row r="608" spans="14:18" ht="13.5">
      <c r="N608" s="6"/>
      <c r="O608" s="6"/>
      <c r="P608" s="6"/>
      <c r="Q608" s="6"/>
      <c r="R608" s="6"/>
    </row>
    <row r="609" spans="14:18" ht="13.5">
      <c r="N609" s="6"/>
      <c r="O609" s="6"/>
      <c r="P609" s="6"/>
      <c r="Q609" s="6"/>
      <c r="R609" s="6"/>
    </row>
    <row r="610" spans="14:18" ht="13.5">
      <c r="N610" s="6"/>
      <c r="O610" s="6"/>
      <c r="P610" s="6"/>
      <c r="Q610" s="6"/>
      <c r="R610" s="6"/>
    </row>
    <row r="611" spans="14:18" ht="13.5">
      <c r="N611" s="6"/>
      <c r="O611" s="6"/>
      <c r="P611" s="6"/>
      <c r="Q611" s="6"/>
      <c r="R611" s="6"/>
    </row>
    <row r="612" spans="14:18" ht="13.5">
      <c r="N612" s="6"/>
      <c r="O612" s="6"/>
      <c r="P612" s="6"/>
      <c r="Q612" s="6"/>
      <c r="R612" s="6"/>
    </row>
    <row r="613" spans="14:18" ht="13.5">
      <c r="N613" s="6"/>
      <c r="O613" s="6"/>
      <c r="P613" s="6"/>
      <c r="Q613" s="6"/>
      <c r="R613" s="6"/>
    </row>
    <row r="614" spans="14:18" ht="13.5">
      <c r="N614" s="6"/>
      <c r="O614" s="6"/>
      <c r="P614" s="6"/>
      <c r="Q614" s="6"/>
      <c r="R614" s="6"/>
    </row>
    <row r="615" spans="14:18" ht="13.5">
      <c r="N615" s="6"/>
      <c r="O615" s="6"/>
      <c r="P615" s="6"/>
      <c r="Q615" s="6"/>
      <c r="R615" s="6"/>
    </row>
    <row r="616" spans="14:18" ht="13.5">
      <c r="N616" s="6"/>
      <c r="O616" s="6"/>
      <c r="P616" s="6"/>
      <c r="Q616" s="6"/>
      <c r="R616" s="6"/>
    </row>
    <row r="617" spans="14:18" ht="13.5">
      <c r="N617" s="6"/>
      <c r="O617" s="6"/>
      <c r="P617" s="6"/>
      <c r="Q617" s="6"/>
      <c r="R617" s="6"/>
    </row>
    <row r="618" spans="14:18" ht="13.5">
      <c r="N618" s="6"/>
      <c r="O618" s="6"/>
      <c r="P618" s="6"/>
      <c r="Q618" s="6"/>
      <c r="R618" s="6"/>
    </row>
    <row r="619" spans="14:18" ht="13.5">
      <c r="N619" s="6"/>
      <c r="O619" s="6"/>
      <c r="P619" s="6"/>
      <c r="Q619" s="6"/>
      <c r="R619" s="6"/>
    </row>
    <row r="620" spans="14:18" ht="13.5">
      <c r="N620" s="6"/>
      <c r="O620" s="6"/>
      <c r="P620" s="6"/>
      <c r="Q620" s="6"/>
      <c r="R620" s="6"/>
    </row>
    <row r="621" spans="14:18" ht="13.5">
      <c r="N621" s="6"/>
      <c r="O621" s="6"/>
      <c r="P621" s="6"/>
      <c r="Q621" s="6"/>
      <c r="R621" s="6"/>
    </row>
    <row r="622" spans="14:18" ht="13.5">
      <c r="N622" s="6"/>
      <c r="O622" s="6"/>
      <c r="P622" s="6"/>
      <c r="Q622" s="6"/>
      <c r="R622" s="6"/>
    </row>
    <row r="623" spans="14:18" ht="13.5">
      <c r="N623" s="6"/>
      <c r="O623" s="6"/>
      <c r="P623" s="6"/>
      <c r="Q623" s="6"/>
      <c r="R623" s="6"/>
    </row>
    <row r="624" spans="14:18" ht="13.5">
      <c r="N624" s="6"/>
      <c r="O624" s="6"/>
      <c r="P624" s="6"/>
      <c r="Q624" s="6"/>
      <c r="R624" s="6"/>
    </row>
    <row r="625" spans="14:18" ht="13.5">
      <c r="N625" s="6"/>
      <c r="O625" s="6"/>
      <c r="P625" s="6"/>
      <c r="Q625" s="6"/>
      <c r="R625" s="6"/>
    </row>
    <row r="626" spans="14:18" ht="13.5">
      <c r="N626" s="6"/>
      <c r="O626" s="6"/>
      <c r="P626" s="6"/>
      <c r="Q626" s="6"/>
      <c r="R626" s="6"/>
    </row>
    <row r="627" spans="14:18" ht="13.5">
      <c r="N627" s="6"/>
      <c r="O627" s="6"/>
      <c r="P627" s="6"/>
      <c r="Q627" s="6"/>
      <c r="R627" s="6"/>
    </row>
    <row r="628" spans="14:18" ht="13.5">
      <c r="N628" s="6"/>
      <c r="O628" s="6"/>
      <c r="P628" s="6"/>
      <c r="Q628" s="6"/>
      <c r="R628" s="6"/>
    </row>
    <row r="629" spans="14:18" ht="13.5">
      <c r="N629" s="6"/>
      <c r="O629" s="6"/>
      <c r="P629" s="6"/>
      <c r="Q629" s="6"/>
      <c r="R629" s="6"/>
    </row>
    <row r="630" spans="14:18" ht="13.5">
      <c r="N630" s="6"/>
      <c r="O630" s="6"/>
      <c r="P630" s="6"/>
      <c r="Q630" s="6"/>
      <c r="R630" s="6"/>
    </row>
    <row r="631" spans="14:18" ht="13.5">
      <c r="N631" s="6"/>
      <c r="O631" s="6"/>
      <c r="P631" s="6"/>
      <c r="Q631" s="6"/>
      <c r="R631" s="6"/>
    </row>
    <row r="632" spans="14:18" ht="13.5">
      <c r="N632" s="6"/>
      <c r="O632" s="6"/>
      <c r="P632" s="6"/>
      <c r="Q632" s="6"/>
      <c r="R632" s="6"/>
    </row>
    <row r="633" spans="14:18" ht="13.5">
      <c r="N633" s="6"/>
      <c r="O633" s="6"/>
      <c r="P633" s="6"/>
      <c r="Q633" s="6"/>
      <c r="R633" s="6"/>
    </row>
    <row r="634" spans="14:18" ht="13.5">
      <c r="N634" s="6"/>
      <c r="O634" s="6"/>
      <c r="P634" s="6"/>
      <c r="Q634" s="6"/>
      <c r="R634" s="6"/>
    </row>
    <row r="635" spans="14:18" ht="13.5">
      <c r="N635" s="6"/>
      <c r="O635" s="6"/>
      <c r="P635" s="6"/>
      <c r="Q635" s="6"/>
      <c r="R635" s="6"/>
    </row>
    <row r="636" spans="14:18" ht="13.5">
      <c r="N636" s="6"/>
      <c r="O636" s="6"/>
      <c r="P636" s="6"/>
      <c r="Q636" s="6"/>
      <c r="R636" s="6"/>
    </row>
    <row r="637" spans="14:18" ht="13.5">
      <c r="N637" s="6"/>
      <c r="O637" s="6"/>
      <c r="P637" s="6"/>
      <c r="Q637" s="6"/>
      <c r="R637" s="6"/>
    </row>
    <row r="638" spans="14:18" ht="13.5">
      <c r="N638" s="6"/>
      <c r="O638" s="6"/>
      <c r="P638" s="6"/>
      <c r="Q638" s="6"/>
      <c r="R638" s="6"/>
    </row>
    <row r="639" spans="14:18" ht="13.5">
      <c r="N639" s="6"/>
      <c r="O639" s="6"/>
      <c r="P639" s="6"/>
      <c r="Q639" s="6"/>
      <c r="R639" s="6"/>
    </row>
    <row r="640" spans="14:18" ht="13.5">
      <c r="N640" s="6"/>
      <c r="O640" s="6"/>
      <c r="P640" s="6"/>
      <c r="Q640" s="6"/>
      <c r="R640" s="6"/>
    </row>
    <row r="641" spans="14:18" ht="13.5">
      <c r="N641" s="6"/>
      <c r="O641" s="6"/>
      <c r="P641" s="6"/>
      <c r="Q641" s="6"/>
      <c r="R641" s="6"/>
    </row>
    <row r="642" spans="14:18" ht="13.5">
      <c r="N642" s="6"/>
      <c r="O642" s="6"/>
      <c r="P642" s="6"/>
      <c r="Q642" s="6"/>
      <c r="R642" s="6"/>
    </row>
    <row r="643" spans="14:18" ht="13.5">
      <c r="N643" s="6"/>
      <c r="O643" s="6"/>
      <c r="P643" s="6"/>
      <c r="Q643" s="6"/>
      <c r="R643" s="6"/>
    </row>
    <row r="644" spans="14:18" ht="13.5">
      <c r="N644" s="6"/>
      <c r="O644" s="6"/>
      <c r="P644" s="6"/>
      <c r="Q644" s="6"/>
      <c r="R644" s="6"/>
    </row>
    <row r="645" spans="14:18" ht="13.5">
      <c r="N645" s="6"/>
      <c r="O645" s="6"/>
      <c r="P645" s="6"/>
      <c r="Q645" s="6"/>
      <c r="R645" s="6"/>
    </row>
    <row r="646" spans="14:18" ht="13.5">
      <c r="N646" s="6"/>
      <c r="O646" s="6"/>
      <c r="P646" s="6"/>
      <c r="Q646" s="6"/>
      <c r="R646" s="6"/>
    </row>
    <row r="647" spans="14:18" ht="13.5">
      <c r="N647" s="6"/>
      <c r="O647" s="6"/>
      <c r="P647" s="6"/>
      <c r="Q647" s="6"/>
      <c r="R647" s="6"/>
    </row>
    <row r="648" spans="14:18" ht="13.5">
      <c r="N648" s="6"/>
      <c r="O648" s="6"/>
      <c r="P648" s="6"/>
      <c r="Q648" s="6"/>
      <c r="R648" s="6"/>
    </row>
    <row r="649" spans="14:18" ht="13.5">
      <c r="N649" s="6"/>
      <c r="O649" s="6"/>
      <c r="P649" s="6"/>
      <c r="Q649" s="6"/>
      <c r="R649" s="6"/>
    </row>
    <row r="650" spans="14:18" ht="13.5">
      <c r="N650" s="6"/>
      <c r="O650" s="6"/>
      <c r="P650" s="6"/>
      <c r="Q650" s="6"/>
      <c r="R650" s="6"/>
    </row>
    <row r="651" spans="14:18" ht="13.5">
      <c r="N651" s="6"/>
      <c r="O651" s="6"/>
      <c r="P651" s="6"/>
      <c r="Q651" s="6"/>
      <c r="R651" s="6"/>
    </row>
    <row r="652" spans="14:18" ht="13.5">
      <c r="N652" s="6"/>
      <c r="O652" s="6"/>
      <c r="P652" s="6"/>
      <c r="Q652" s="6"/>
      <c r="R652" s="6"/>
    </row>
    <row r="653" spans="14:18" ht="13.5">
      <c r="N653" s="6"/>
      <c r="O653" s="6"/>
      <c r="P653" s="6"/>
      <c r="Q653" s="6"/>
      <c r="R653" s="6"/>
    </row>
    <row r="654" spans="14:18" ht="13.5">
      <c r="N654" s="6"/>
      <c r="O654" s="6"/>
      <c r="P654" s="6"/>
      <c r="Q654" s="6"/>
      <c r="R654" s="6"/>
    </row>
    <row r="655" spans="14:18" ht="13.5">
      <c r="N655" s="6"/>
      <c r="O655" s="6"/>
      <c r="P655" s="6"/>
      <c r="Q655" s="6"/>
      <c r="R655" s="6"/>
    </row>
    <row r="656" spans="14:18" ht="13.5">
      <c r="N656" s="6"/>
      <c r="O656" s="6"/>
      <c r="P656" s="6"/>
      <c r="Q656" s="6"/>
      <c r="R656" s="6"/>
    </row>
    <row r="657" spans="14:18" ht="13.5">
      <c r="N657" s="6"/>
      <c r="O657" s="6"/>
      <c r="P657" s="6"/>
      <c r="Q657" s="6"/>
      <c r="R657" s="6"/>
    </row>
    <row r="658" spans="14:18" ht="13.5">
      <c r="N658" s="6"/>
      <c r="O658" s="6"/>
      <c r="P658" s="6"/>
      <c r="Q658" s="6"/>
      <c r="R658" s="6"/>
    </row>
    <row r="659" spans="14:18" ht="13.5">
      <c r="N659" s="6"/>
      <c r="O659" s="6"/>
      <c r="P659" s="6"/>
      <c r="Q659" s="6"/>
      <c r="R659" s="6"/>
    </row>
    <row r="660" spans="14:18" ht="13.5">
      <c r="N660" s="6"/>
      <c r="O660" s="6"/>
      <c r="P660" s="6"/>
      <c r="Q660" s="6"/>
      <c r="R660" s="6"/>
    </row>
    <row r="661" spans="14:18" ht="13.5">
      <c r="N661" s="6"/>
      <c r="O661" s="6"/>
      <c r="P661" s="6"/>
      <c r="Q661" s="6"/>
      <c r="R661" s="6"/>
    </row>
    <row r="662" spans="14:18" ht="13.5">
      <c r="N662" s="6"/>
      <c r="O662" s="6"/>
      <c r="P662" s="6"/>
      <c r="Q662" s="6"/>
      <c r="R662" s="6"/>
    </row>
    <row r="663" spans="14:18" ht="13.5">
      <c r="N663" s="6"/>
      <c r="O663" s="6"/>
      <c r="P663" s="6"/>
      <c r="Q663" s="6"/>
      <c r="R663" s="6"/>
    </row>
    <row r="664" spans="14:18" ht="13.5">
      <c r="N664" s="6"/>
      <c r="O664" s="6"/>
      <c r="P664" s="6"/>
      <c r="Q664" s="6"/>
      <c r="R664" s="6"/>
    </row>
    <row r="665" spans="14:18" ht="13.5">
      <c r="N665" s="6"/>
      <c r="O665" s="6"/>
      <c r="P665" s="6"/>
      <c r="Q665" s="6"/>
      <c r="R665" s="6"/>
    </row>
    <row r="666" spans="14:18" ht="13.5">
      <c r="N666" s="6"/>
      <c r="O666" s="6"/>
      <c r="P666" s="6"/>
      <c r="Q666" s="6"/>
      <c r="R666" s="6"/>
    </row>
    <row r="667" spans="14:18" ht="13.5">
      <c r="N667" s="6"/>
      <c r="O667" s="6"/>
      <c r="P667" s="6"/>
      <c r="Q667" s="6"/>
      <c r="R667" s="6"/>
    </row>
    <row r="668" spans="14:18" ht="13.5">
      <c r="N668" s="6"/>
      <c r="O668" s="6"/>
      <c r="P668" s="6"/>
      <c r="Q668" s="6"/>
      <c r="R668" s="6"/>
    </row>
    <row r="669" spans="14:18" ht="13.5">
      <c r="N669" s="6"/>
      <c r="O669" s="6"/>
      <c r="P669" s="6"/>
      <c r="Q669" s="6"/>
      <c r="R669" s="6"/>
    </row>
    <row r="670" spans="14:18" ht="13.5">
      <c r="N670" s="6"/>
      <c r="O670" s="6"/>
      <c r="P670" s="6"/>
      <c r="Q670" s="6"/>
      <c r="R670" s="6"/>
    </row>
    <row r="671" spans="14:18" ht="13.5">
      <c r="N671" s="6"/>
      <c r="O671" s="6"/>
      <c r="P671" s="6"/>
      <c r="Q671" s="6"/>
      <c r="R671" s="6"/>
    </row>
    <row r="672" spans="14:18" ht="13.5">
      <c r="N672" s="6"/>
      <c r="O672" s="6"/>
      <c r="P672" s="6"/>
      <c r="Q672" s="6"/>
      <c r="R672" s="6"/>
    </row>
    <row r="673" spans="14:18" ht="13.5">
      <c r="N673" s="6"/>
      <c r="O673" s="6"/>
      <c r="P673" s="6"/>
      <c r="Q673" s="6"/>
      <c r="R673" s="6"/>
    </row>
    <row r="674" spans="14:18" ht="13.5">
      <c r="N674" s="6"/>
      <c r="O674" s="6"/>
      <c r="P674" s="6"/>
      <c r="Q674" s="6"/>
      <c r="R674" s="6"/>
    </row>
    <row r="675" spans="14:18" ht="13.5">
      <c r="N675" s="6"/>
      <c r="O675" s="6"/>
      <c r="P675" s="6"/>
      <c r="Q675" s="6"/>
      <c r="R675" s="6"/>
    </row>
    <row r="676" spans="14:18" ht="13.5">
      <c r="N676" s="6"/>
      <c r="O676" s="6"/>
      <c r="P676" s="6"/>
      <c r="Q676" s="6"/>
      <c r="R676" s="6"/>
    </row>
    <row r="677" spans="14:18" ht="13.5">
      <c r="N677" s="6"/>
      <c r="O677" s="6"/>
      <c r="P677" s="6"/>
      <c r="Q677" s="6"/>
      <c r="R677" s="6"/>
    </row>
    <row r="678" spans="14:18" ht="13.5">
      <c r="N678" s="6"/>
      <c r="O678" s="6"/>
      <c r="P678" s="6"/>
      <c r="Q678" s="6"/>
      <c r="R678" s="6"/>
    </row>
    <row r="679" spans="14:18" ht="13.5">
      <c r="N679" s="6"/>
      <c r="O679" s="6"/>
      <c r="P679" s="6"/>
      <c r="Q679" s="6"/>
      <c r="R679" s="6"/>
    </row>
    <row r="680" spans="14:18" ht="13.5">
      <c r="N680" s="6"/>
      <c r="O680" s="6"/>
      <c r="P680" s="6"/>
      <c r="Q680" s="6"/>
      <c r="R680" s="6"/>
    </row>
    <row r="681" spans="14:18" ht="13.5">
      <c r="N681" s="6"/>
      <c r="O681" s="6"/>
      <c r="P681" s="6"/>
      <c r="Q681" s="6"/>
      <c r="R681" s="6"/>
    </row>
    <row r="682" spans="14:18" ht="13.5">
      <c r="N682" s="6"/>
      <c r="O682" s="6"/>
      <c r="P682" s="6"/>
      <c r="Q682" s="6"/>
      <c r="R682" s="6"/>
    </row>
    <row r="683" spans="14:18" ht="13.5">
      <c r="N683" s="6"/>
      <c r="O683" s="6"/>
      <c r="P683" s="6"/>
      <c r="Q683" s="6"/>
      <c r="R683" s="6"/>
    </row>
    <row r="684" spans="14:18" ht="13.5">
      <c r="N684" s="6"/>
      <c r="O684" s="6"/>
      <c r="P684" s="6"/>
      <c r="Q684" s="6"/>
      <c r="R684" s="6"/>
    </row>
    <row r="685" spans="14:18" ht="13.5">
      <c r="N685" s="6"/>
      <c r="O685" s="6"/>
      <c r="P685" s="6"/>
      <c r="Q685" s="6"/>
      <c r="R685" s="6"/>
    </row>
    <row r="686" spans="14:18" ht="13.5">
      <c r="N686" s="6"/>
      <c r="O686" s="6"/>
      <c r="P686" s="6"/>
      <c r="Q686" s="6"/>
      <c r="R686" s="6"/>
    </row>
    <row r="687" spans="14:18" ht="13.5">
      <c r="N687" s="6"/>
      <c r="O687" s="6"/>
      <c r="P687" s="6"/>
      <c r="Q687" s="6"/>
      <c r="R687" s="6"/>
    </row>
    <row r="688" spans="14:18" ht="13.5">
      <c r="N688" s="6"/>
      <c r="O688" s="6"/>
      <c r="P688" s="6"/>
      <c r="Q688" s="6"/>
      <c r="R688" s="6"/>
    </row>
    <row r="689" spans="14:18" ht="13.5">
      <c r="N689" s="6"/>
      <c r="O689" s="6"/>
      <c r="P689" s="6"/>
      <c r="Q689" s="6"/>
      <c r="R689" s="6"/>
    </row>
    <row r="690" spans="14:18" ht="13.5">
      <c r="N690" s="6"/>
      <c r="O690" s="6"/>
      <c r="P690" s="6"/>
      <c r="Q690" s="6"/>
      <c r="R690" s="6"/>
    </row>
    <row r="691" spans="14:18" ht="13.5">
      <c r="N691" s="6"/>
      <c r="O691" s="6"/>
      <c r="P691" s="6"/>
      <c r="Q691" s="6"/>
      <c r="R691" s="6"/>
    </row>
    <row r="692" spans="14:18" ht="13.5">
      <c r="N692" s="6"/>
      <c r="O692" s="6"/>
      <c r="P692" s="6"/>
      <c r="Q692" s="6"/>
      <c r="R692" s="6"/>
    </row>
    <row r="693" spans="14:18" ht="13.5">
      <c r="N693" s="6"/>
      <c r="O693" s="6"/>
      <c r="P693" s="6"/>
      <c r="Q693" s="6"/>
      <c r="R693" s="6"/>
    </row>
    <row r="694" spans="14:18" ht="13.5">
      <c r="N694" s="6"/>
      <c r="O694" s="6"/>
      <c r="P694" s="6"/>
      <c r="Q694" s="6"/>
      <c r="R694" s="6"/>
    </row>
    <row r="695" spans="14:18" ht="13.5">
      <c r="N695" s="6"/>
      <c r="O695" s="6"/>
      <c r="P695" s="6"/>
      <c r="Q695" s="6"/>
      <c r="R695" s="6"/>
    </row>
    <row r="696" spans="14:18" ht="13.5">
      <c r="N696" s="6"/>
      <c r="O696" s="6"/>
      <c r="P696" s="6"/>
      <c r="Q696" s="6"/>
      <c r="R696" s="6"/>
    </row>
    <row r="697" spans="14:18" ht="13.5">
      <c r="N697" s="6"/>
      <c r="O697" s="6"/>
      <c r="P697" s="6"/>
      <c r="Q697" s="6"/>
      <c r="R697" s="6"/>
    </row>
    <row r="698" spans="14:18" ht="13.5">
      <c r="N698" s="6"/>
      <c r="O698" s="6"/>
      <c r="P698" s="6"/>
      <c r="Q698" s="6"/>
      <c r="R698" s="6"/>
    </row>
    <row r="699" spans="14:18" ht="13.5">
      <c r="N699" s="6"/>
      <c r="O699" s="6"/>
      <c r="P699" s="6"/>
      <c r="Q699" s="6"/>
      <c r="R699" s="6"/>
    </row>
    <row r="700" spans="14:18" ht="13.5">
      <c r="N700" s="6"/>
      <c r="O700" s="6"/>
      <c r="P700" s="6"/>
      <c r="Q700" s="6"/>
      <c r="R700" s="6"/>
    </row>
    <row r="701" spans="14:18" ht="13.5">
      <c r="N701" s="6"/>
      <c r="O701" s="6"/>
      <c r="P701" s="6"/>
      <c r="Q701" s="6"/>
      <c r="R701" s="6"/>
    </row>
    <row r="702" spans="14:18" ht="13.5">
      <c r="N702" s="6"/>
      <c r="O702" s="6"/>
      <c r="P702" s="6"/>
      <c r="Q702" s="6"/>
      <c r="R702" s="6"/>
    </row>
    <row r="703" spans="14:18" ht="13.5">
      <c r="N703" s="6"/>
      <c r="O703" s="6"/>
      <c r="P703" s="6"/>
      <c r="Q703" s="6"/>
      <c r="R703" s="6"/>
    </row>
    <row r="704" spans="14:18" ht="13.5">
      <c r="N704" s="6"/>
      <c r="O704" s="6"/>
      <c r="P704" s="6"/>
      <c r="Q704" s="6"/>
      <c r="R704" s="6"/>
    </row>
    <row r="705" spans="14:18" ht="13.5">
      <c r="N705" s="6"/>
      <c r="O705" s="6"/>
      <c r="P705" s="6"/>
      <c r="Q705" s="6"/>
      <c r="R705" s="6"/>
    </row>
    <row r="706" spans="14:18" ht="13.5">
      <c r="N706" s="6"/>
      <c r="O706" s="6"/>
      <c r="P706" s="6"/>
      <c r="Q706" s="6"/>
      <c r="R706" s="6"/>
    </row>
    <row r="707" spans="14:18" ht="13.5">
      <c r="N707" s="6"/>
      <c r="O707" s="6"/>
      <c r="P707" s="6"/>
      <c r="Q707" s="6"/>
      <c r="R707" s="6"/>
    </row>
    <row r="708" spans="14:18" ht="13.5">
      <c r="N708" s="6"/>
      <c r="O708" s="6"/>
      <c r="P708" s="6"/>
      <c r="Q708" s="6"/>
      <c r="R708" s="6"/>
    </row>
    <row r="709" spans="14:18" ht="13.5">
      <c r="N709" s="6"/>
      <c r="O709" s="6"/>
      <c r="P709" s="6"/>
      <c r="Q709" s="6"/>
      <c r="R709" s="6"/>
    </row>
    <row r="710" spans="14:18" ht="13.5">
      <c r="N710" s="6"/>
      <c r="O710" s="6"/>
      <c r="P710" s="6"/>
      <c r="Q710" s="6"/>
      <c r="R710" s="6"/>
    </row>
    <row r="711" spans="14:18" ht="13.5">
      <c r="N711" s="6"/>
      <c r="O711" s="6"/>
      <c r="P711" s="6"/>
      <c r="Q711" s="6"/>
      <c r="R711" s="6"/>
    </row>
    <row r="712" spans="14:18" ht="13.5">
      <c r="N712" s="6"/>
      <c r="O712" s="6"/>
      <c r="P712" s="6"/>
      <c r="Q712" s="6"/>
      <c r="R712" s="6"/>
    </row>
    <row r="713" spans="14:18" ht="13.5">
      <c r="N713" s="6"/>
      <c r="O713" s="6"/>
      <c r="P713" s="6"/>
      <c r="Q713" s="6"/>
      <c r="R713" s="6"/>
    </row>
    <row r="714" spans="14:18" ht="13.5">
      <c r="N714" s="6"/>
      <c r="O714" s="6"/>
      <c r="P714" s="6"/>
      <c r="Q714" s="6"/>
      <c r="R714" s="6"/>
    </row>
    <row r="715" spans="14:18" ht="13.5">
      <c r="N715" s="6"/>
      <c r="O715" s="6"/>
      <c r="P715" s="6"/>
      <c r="Q715" s="6"/>
      <c r="R715" s="6"/>
    </row>
    <row r="716" spans="14:18" ht="13.5">
      <c r="N716" s="6"/>
      <c r="O716" s="6"/>
      <c r="P716" s="6"/>
      <c r="Q716" s="6"/>
      <c r="R716" s="6"/>
    </row>
    <row r="717" spans="14:18" ht="13.5">
      <c r="N717" s="6"/>
      <c r="O717" s="6"/>
      <c r="P717" s="6"/>
      <c r="Q717" s="6"/>
      <c r="R717" s="6"/>
    </row>
    <row r="718" spans="14:18" ht="13.5">
      <c r="N718" s="6"/>
      <c r="O718" s="6"/>
      <c r="P718" s="6"/>
      <c r="Q718" s="6"/>
      <c r="R718" s="6"/>
    </row>
    <row r="719" spans="14:18" ht="13.5">
      <c r="N719" s="6"/>
      <c r="O719" s="6"/>
      <c r="P719" s="6"/>
      <c r="Q719" s="6"/>
      <c r="R719" s="6"/>
    </row>
    <row r="720" spans="14:18" ht="13.5">
      <c r="N720" s="6"/>
      <c r="O720" s="6"/>
      <c r="P720" s="6"/>
      <c r="Q720" s="6"/>
      <c r="R720" s="6"/>
    </row>
    <row r="721" spans="14:18" ht="13.5">
      <c r="N721" s="6"/>
      <c r="O721" s="6"/>
      <c r="P721" s="6"/>
      <c r="Q721" s="6"/>
      <c r="R721" s="6"/>
    </row>
    <row r="722" spans="14:18" ht="13.5">
      <c r="N722" s="6"/>
      <c r="O722" s="6"/>
      <c r="P722" s="6"/>
      <c r="Q722" s="6"/>
      <c r="R722" s="6"/>
    </row>
    <row r="723" spans="14:18" ht="13.5">
      <c r="N723" s="6"/>
      <c r="O723" s="6"/>
      <c r="P723" s="6"/>
      <c r="Q723" s="6"/>
      <c r="R723" s="6"/>
    </row>
    <row r="724" spans="14:18" ht="13.5">
      <c r="N724" s="6"/>
      <c r="O724" s="6"/>
      <c r="P724" s="6"/>
      <c r="Q724" s="6"/>
      <c r="R724" s="6"/>
    </row>
    <row r="725" spans="14:18" ht="13.5">
      <c r="N725" s="6"/>
      <c r="O725" s="6"/>
      <c r="P725" s="6"/>
      <c r="Q725" s="6"/>
      <c r="R725" s="6"/>
    </row>
    <row r="726" spans="14:18" ht="13.5">
      <c r="N726" s="6"/>
      <c r="O726" s="6"/>
      <c r="P726" s="6"/>
      <c r="Q726" s="6"/>
      <c r="R726" s="6"/>
    </row>
    <row r="727" spans="14:18" ht="13.5">
      <c r="N727" s="6"/>
      <c r="O727" s="6"/>
      <c r="P727" s="6"/>
      <c r="Q727" s="6"/>
      <c r="R727" s="6"/>
    </row>
    <row r="728" spans="14:18" ht="13.5">
      <c r="N728" s="6"/>
      <c r="O728" s="6"/>
      <c r="P728" s="6"/>
      <c r="Q728" s="6"/>
      <c r="R728" s="6"/>
    </row>
    <row r="729" spans="14:18" ht="13.5">
      <c r="N729" s="6"/>
      <c r="O729" s="6"/>
      <c r="P729" s="6"/>
      <c r="Q729" s="6"/>
      <c r="R729" s="6"/>
    </row>
    <row r="730" spans="14:18" ht="13.5">
      <c r="N730" s="6"/>
      <c r="O730" s="6"/>
      <c r="P730" s="6"/>
      <c r="Q730" s="6"/>
      <c r="R730" s="6"/>
    </row>
    <row r="731" spans="14:18" ht="13.5">
      <c r="N731" s="6"/>
      <c r="O731" s="6"/>
      <c r="P731" s="6"/>
      <c r="Q731" s="6"/>
      <c r="R731" s="6"/>
    </row>
    <row r="732" spans="14:18" ht="13.5">
      <c r="N732" s="6"/>
      <c r="O732" s="6"/>
      <c r="P732" s="6"/>
      <c r="Q732" s="6"/>
      <c r="R732" s="6"/>
    </row>
    <row r="733" spans="14:18" ht="13.5">
      <c r="N733" s="6"/>
      <c r="O733" s="6"/>
      <c r="P733" s="6"/>
      <c r="Q733" s="6"/>
      <c r="R733" s="6"/>
    </row>
    <row r="734" spans="14:18" ht="13.5">
      <c r="N734" s="6"/>
      <c r="O734" s="6"/>
      <c r="P734" s="6"/>
      <c r="Q734" s="6"/>
      <c r="R734" s="6"/>
    </row>
    <row r="735" spans="14:18" ht="13.5">
      <c r="N735" s="6"/>
      <c r="O735" s="6"/>
      <c r="P735" s="6"/>
      <c r="Q735" s="6"/>
      <c r="R735" s="6"/>
    </row>
    <row r="736" spans="14:18" ht="13.5">
      <c r="N736" s="6"/>
      <c r="O736" s="6"/>
      <c r="P736" s="6"/>
      <c r="Q736" s="6"/>
      <c r="R736" s="6"/>
    </row>
    <row r="737" spans="14:18" ht="13.5">
      <c r="N737" s="6"/>
      <c r="O737" s="6"/>
      <c r="P737" s="6"/>
      <c r="Q737" s="6"/>
      <c r="R737" s="6"/>
    </row>
    <row r="738" spans="14:18" ht="13.5">
      <c r="N738" s="6"/>
      <c r="O738" s="6"/>
      <c r="P738" s="6"/>
      <c r="Q738" s="6"/>
      <c r="R738" s="6"/>
    </row>
    <row r="739" spans="14:18" ht="13.5">
      <c r="N739" s="6"/>
      <c r="O739" s="6"/>
      <c r="P739" s="6"/>
      <c r="Q739" s="6"/>
      <c r="R739" s="6"/>
    </row>
    <row r="740" spans="14:18" ht="13.5">
      <c r="N740" s="6"/>
      <c r="O740" s="6"/>
      <c r="P740" s="6"/>
      <c r="Q740" s="6"/>
      <c r="R740" s="6"/>
    </row>
    <row r="741" spans="14:18" ht="13.5">
      <c r="N741" s="6"/>
      <c r="O741" s="6"/>
      <c r="P741" s="6"/>
      <c r="Q741" s="6"/>
      <c r="R741" s="6"/>
    </row>
    <row r="742" spans="14:18" ht="13.5">
      <c r="N742" s="6"/>
      <c r="O742" s="6"/>
      <c r="P742" s="6"/>
      <c r="Q742" s="6"/>
      <c r="R742" s="6"/>
    </row>
    <row r="743" spans="14:18" ht="13.5">
      <c r="N743" s="6"/>
      <c r="O743" s="6"/>
      <c r="P743" s="6"/>
      <c r="Q743" s="6"/>
      <c r="R743" s="6"/>
    </row>
    <row r="744" spans="14:18" ht="13.5">
      <c r="N744" s="6"/>
      <c r="O744" s="6"/>
      <c r="P744" s="6"/>
      <c r="Q744" s="6"/>
      <c r="R744" s="6"/>
    </row>
    <row r="745" spans="14:18" ht="13.5">
      <c r="N745" s="6"/>
      <c r="O745" s="6"/>
      <c r="P745" s="6"/>
      <c r="Q745" s="6"/>
      <c r="R745" s="6"/>
    </row>
    <row r="746" spans="14:18" ht="13.5">
      <c r="N746" s="6"/>
      <c r="O746" s="6"/>
      <c r="P746" s="6"/>
      <c r="Q746" s="6"/>
      <c r="R746" s="6"/>
    </row>
    <row r="747" spans="14:18" ht="13.5">
      <c r="N747" s="6"/>
      <c r="O747" s="6"/>
      <c r="P747" s="6"/>
      <c r="Q747" s="6"/>
      <c r="R747" s="6"/>
    </row>
    <row r="748" spans="14:18" ht="13.5">
      <c r="N748" s="6"/>
      <c r="O748" s="6"/>
      <c r="P748" s="6"/>
      <c r="Q748" s="6"/>
      <c r="R748" s="6"/>
    </row>
    <row r="749" spans="14:18" ht="13.5">
      <c r="N749" s="6"/>
      <c r="O749" s="6"/>
      <c r="P749" s="6"/>
      <c r="Q749" s="6"/>
      <c r="R749" s="6"/>
    </row>
    <row r="750" spans="14:18" ht="13.5">
      <c r="N750" s="6"/>
      <c r="O750" s="6"/>
      <c r="P750" s="6"/>
      <c r="Q750" s="6"/>
      <c r="R750" s="6"/>
    </row>
    <row r="751" spans="14:18" ht="13.5">
      <c r="N751" s="6"/>
      <c r="O751" s="6"/>
      <c r="P751" s="6"/>
      <c r="Q751" s="6"/>
      <c r="R751" s="6"/>
    </row>
    <row r="752" spans="14:18" ht="13.5">
      <c r="N752" s="6"/>
      <c r="O752" s="6"/>
      <c r="P752" s="6"/>
      <c r="Q752" s="6"/>
      <c r="R752" s="6"/>
    </row>
    <row r="753" spans="14:18" ht="13.5">
      <c r="N753" s="6"/>
      <c r="O753" s="6"/>
      <c r="P753" s="6"/>
      <c r="Q753" s="6"/>
      <c r="R753" s="6"/>
    </row>
    <row r="754" spans="14:18" ht="13.5">
      <c r="N754" s="6"/>
      <c r="O754" s="6"/>
      <c r="P754" s="6"/>
      <c r="Q754" s="6"/>
      <c r="R754" s="6"/>
    </row>
    <row r="755" spans="14:18" ht="13.5">
      <c r="N755" s="6"/>
      <c r="O755" s="6"/>
      <c r="P755" s="6"/>
      <c r="Q755" s="6"/>
      <c r="R755" s="6"/>
    </row>
    <row r="756" spans="14:18" ht="13.5">
      <c r="N756" s="6"/>
      <c r="O756" s="6"/>
      <c r="P756" s="6"/>
      <c r="Q756" s="6"/>
      <c r="R756" s="6"/>
    </row>
    <row r="757" spans="14:18" ht="13.5">
      <c r="N757" s="6"/>
      <c r="O757" s="6"/>
      <c r="P757" s="6"/>
      <c r="Q757" s="6"/>
      <c r="R757" s="6"/>
    </row>
    <row r="758" spans="14:18" ht="13.5">
      <c r="N758" s="6"/>
      <c r="O758" s="6"/>
      <c r="P758" s="6"/>
      <c r="Q758" s="6"/>
      <c r="R758" s="6"/>
    </row>
    <row r="759" spans="14:18" ht="13.5">
      <c r="N759" s="6"/>
      <c r="O759" s="6"/>
      <c r="P759" s="6"/>
      <c r="Q759" s="6"/>
      <c r="R759" s="6"/>
    </row>
    <row r="760" spans="14:18" ht="13.5">
      <c r="N760" s="6"/>
      <c r="O760" s="6"/>
      <c r="P760" s="6"/>
      <c r="Q760" s="6"/>
      <c r="R760" s="6"/>
    </row>
    <row r="761" spans="14:18" ht="13.5">
      <c r="N761" s="6"/>
      <c r="O761" s="6"/>
      <c r="P761" s="6"/>
      <c r="Q761" s="6"/>
      <c r="R761" s="6"/>
    </row>
    <row r="762" spans="14:18" ht="13.5">
      <c r="N762" s="6"/>
      <c r="O762" s="6"/>
      <c r="P762" s="6"/>
      <c r="Q762" s="6"/>
      <c r="R762" s="6"/>
    </row>
    <row r="763" spans="14:18" ht="13.5">
      <c r="N763" s="6"/>
      <c r="O763" s="6"/>
      <c r="P763" s="6"/>
      <c r="Q763" s="6"/>
      <c r="R763" s="6"/>
    </row>
    <row r="764" spans="14:18" ht="13.5">
      <c r="N764" s="6"/>
      <c r="O764" s="6"/>
      <c r="P764" s="6"/>
      <c r="Q764" s="6"/>
      <c r="R764" s="6"/>
    </row>
    <row r="765" spans="14:18" ht="13.5">
      <c r="N765" s="6"/>
      <c r="O765" s="6"/>
      <c r="P765" s="6"/>
      <c r="Q765" s="6"/>
      <c r="R765" s="6"/>
    </row>
    <row r="766" spans="14:18" ht="13.5">
      <c r="N766" s="6"/>
      <c r="O766" s="6"/>
      <c r="P766" s="6"/>
      <c r="Q766" s="6"/>
      <c r="R766" s="6"/>
    </row>
    <row r="767" spans="14:18" ht="13.5">
      <c r="N767" s="6"/>
      <c r="O767" s="6"/>
      <c r="P767" s="6"/>
      <c r="Q767" s="6"/>
      <c r="R767" s="6"/>
    </row>
    <row r="768" spans="14:18" ht="13.5">
      <c r="N768" s="6"/>
      <c r="O768" s="6"/>
      <c r="P768" s="6"/>
      <c r="Q768" s="6"/>
      <c r="R768" s="6"/>
    </row>
    <row r="769" spans="14:18" ht="13.5">
      <c r="N769" s="6"/>
      <c r="O769" s="6"/>
      <c r="P769" s="6"/>
      <c r="Q769" s="6"/>
      <c r="R769" s="6"/>
    </row>
    <row r="770" spans="14:18" ht="13.5">
      <c r="N770" s="6"/>
      <c r="O770" s="6"/>
      <c r="P770" s="6"/>
      <c r="Q770" s="6"/>
      <c r="R770" s="6"/>
    </row>
    <row r="771" spans="14:18" ht="13.5">
      <c r="N771" s="6"/>
      <c r="O771" s="6"/>
      <c r="P771" s="6"/>
      <c r="Q771" s="6"/>
      <c r="R771" s="6"/>
    </row>
    <row r="772" spans="14:18" ht="13.5">
      <c r="N772" s="6"/>
      <c r="O772" s="6"/>
      <c r="P772" s="6"/>
      <c r="Q772" s="6"/>
      <c r="R772" s="6"/>
    </row>
    <row r="773" spans="14:18" ht="13.5">
      <c r="N773" s="6"/>
      <c r="O773" s="6"/>
      <c r="P773" s="6"/>
      <c r="Q773" s="6"/>
      <c r="R773" s="6"/>
    </row>
    <row r="774" spans="14:18" ht="13.5">
      <c r="N774" s="6"/>
      <c r="O774" s="6"/>
      <c r="P774" s="6"/>
      <c r="Q774" s="6"/>
      <c r="R774" s="6"/>
    </row>
    <row r="775" spans="14:18" ht="13.5">
      <c r="N775" s="6"/>
      <c r="O775" s="6"/>
      <c r="P775" s="6"/>
      <c r="Q775" s="6"/>
      <c r="R775" s="6"/>
    </row>
    <row r="776" spans="14:18" ht="13.5">
      <c r="N776" s="6"/>
      <c r="O776" s="6"/>
      <c r="P776" s="6"/>
      <c r="Q776" s="6"/>
      <c r="R776" s="6"/>
    </row>
    <row r="777" spans="14:18" ht="13.5">
      <c r="N777" s="6"/>
      <c r="O777" s="6"/>
      <c r="P777" s="6"/>
      <c r="Q777" s="6"/>
      <c r="R777" s="6"/>
    </row>
    <row r="778" spans="14:18" ht="13.5">
      <c r="N778" s="6"/>
      <c r="O778" s="6"/>
      <c r="P778" s="6"/>
      <c r="Q778" s="6"/>
      <c r="R778" s="6"/>
    </row>
    <row r="779" spans="14:18" ht="13.5">
      <c r="N779" s="6"/>
      <c r="O779" s="6"/>
      <c r="P779" s="6"/>
      <c r="Q779" s="6"/>
      <c r="R779" s="6"/>
    </row>
    <row r="780" spans="14:18" ht="13.5">
      <c r="N780" s="6"/>
      <c r="O780" s="6"/>
      <c r="P780" s="6"/>
      <c r="Q780" s="6"/>
      <c r="R780" s="6"/>
    </row>
    <row r="781" spans="14:18" ht="13.5">
      <c r="N781" s="6"/>
      <c r="O781" s="6"/>
      <c r="P781" s="6"/>
      <c r="Q781" s="6"/>
      <c r="R781" s="6"/>
    </row>
    <row r="782" spans="14:18" ht="13.5">
      <c r="N782" s="6"/>
      <c r="O782" s="6"/>
      <c r="P782" s="6"/>
      <c r="Q782" s="6"/>
      <c r="R782" s="6"/>
    </row>
    <row r="783" spans="14:18" ht="13.5">
      <c r="N783" s="6"/>
      <c r="O783" s="6"/>
      <c r="P783" s="6"/>
      <c r="Q783" s="6"/>
      <c r="R783" s="6"/>
    </row>
    <row r="784" spans="14:18" ht="13.5">
      <c r="N784" s="6"/>
      <c r="O784" s="6"/>
      <c r="P784" s="6"/>
      <c r="Q784" s="6"/>
      <c r="R784" s="6"/>
    </row>
    <row r="785" spans="14:18" ht="13.5">
      <c r="N785" s="6"/>
      <c r="O785" s="6"/>
      <c r="P785" s="6"/>
      <c r="Q785" s="6"/>
      <c r="R785" s="6"/>
    </row>
    <row r="786" spans="14:18" ht="13.5">
      <c r="N786" s="6"/>
      <c r="O786" s="6"/>
      <c r="P786" s="6"/>
      <c r="Q786" s="6"/>
      <c r="R786" s="6"/>
    </row>
    <row r="787" spans="14:18" ht="13.5">
      <c r="N787" s="6"/>
      <c r="O787" s="6"/>
      <c r="P787" s="6"/>
      <c r="Q787" s="6"/>
      <c r="R787" s="6"/>
    </row>
    <row r="788" spans="14:18" ht="13.5">
      <c r="N788" s="6"/>
      <c r="O788" s="6"/>
      <c r="P788" s="6"/>
      <c r="Q788" s="6"/>
      <c r="R788" s="6"/>
    </row>
    <row r="789" spans="14:18" ht="13.5">
      <c r="N789" s="6"/>
      <c r="O789" s="6"/>
      <c r="P789" s="6"/>
      <c r="Q789" s="6"/>
      <c r="R789" s="6"/>
    </row>
    <row r="790" spans="14:18" ht="13.5">
      <c r="N790" s="6"/>
      <c r="O790" s="6"/>
      <c r="P790" s="6"/>
      <c r="Q790" s="6"/>
      <c r="R790" s="6"/>
    </row>
    <row r="791" spans="14:18" ht="13.5">
      <c r="N791" s="6"/>
      <c r="O791" s="6"/>
      <c r="P791" s="6"/>
      <c r="Q791" s="6"/>
      <c r="R791" s="6"/>
    </row>
    <row r="792" spans="14:18" ht="13.5">
      <c r="N792" s="6"/>
      <c r="O792" s="6"/>
      <c r="P792" s="6"/>
      <c r="Q792" s="6"/>
      <c r="R792" s="6"/>
    </row>
    <row r="793" spans="14:18" ht="13.5">
      <c r="N793" s="6"/>
      <c r="O793" s="6"/>
      <c r="P793" s="6"/>
      <c r="Q793" s="6"/>
      <c r="R793" s="6"/>
    </row>
    <row r="794" spans="14:18" ht="13.5">
      <c r="N794" s="6"/>
      <c r="O794" s="6"/>
      <c r="P794" s="6"/>
      <c r="Q794" s="6"/>
      <c r="R794" s="6"/>
    </row>
    <row r="795" spans="14:18" ht="13.5">
      <c r="N795" s="6"/>
      <c r="O795" s="6"/>
      <c r="P795" s="6"/>
      <c r="Q795" s="6"/>
      <c r="R795" s="6"/>
    </row>
    <row r="796" spans="14:18" ht="13.5">
      <c r="N796" s="6"/>
      <c r="O796" s="6"/>
      <c r="P796" s="6"/>
      <c r="Q796" s="6"/>
      <c r="R796" s="6"/>
    </row>
    <row r="797" spans="14:18" ht="13.5">
      <c r="N797" s="6"/>
      <c r="O797" s="6"/>
      <c r="P797" s="6"/>
      <c r="Q797" s="6"/>
      <c r="R797" s="6"/>
    </row>
  </sheetData>
  <mergeCells count="3">
    <mergeCell ref="A1:M1"/>
    <mergeCell ref="A2:M2"/>
    <mergeCell ref="B65:M66"/>
  </mergeCells>
  <printOptions/>
  <pageMargins left="1.54" right="0.75" top="1" bottom="1" header="0.5" footer="0.5"/>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O110"/>
  <sheetViews>
    <sheetView zoomScale="75" zoomScaleNormal="75" workbookViewId="0" topLeftCell="A1">
      <selection activeCell="E24" sqref="E24"/>
    </sheetView>
  </sheetViews>
  <sheetFormatPr defaultColWidth="9.140625" defaultRowHeight="12.75"/>
  <cols>
    <col min="1" max="1" width="9.140625" style="5" customWidth="1"/>
    <col min="2" max="2" width="3.28125" style="5" customWidth="1"/>
    <col min="3" max="3" width="2.57421875" style="5" customWidth="1"/>
    <col min="4" max="4" width="14.7109375" style="5" customWidth="1"/>
    <col min="5" max="5" width="27.8515625" style="5" customWidth="1"/>
    <col min="6" max="6" width="1.57421875" style="5" customWidth="1"/>
    <col min="7" max="7" width="7.8515625" style="5" customWidth="1"/>
    <col min="8" max="8" width="5.57421875" style="5" customWidth="1"/>
    <col min="9" max="9" width="14.00390625" style="129" customWidth="1"/>
    <col min="10" max="10" width="2.28125" style="5" customWidth="1"/>
    <col min="11" max="11" width="15.7109375" style="111" customWidth="1"/>
    <col min="12" max="16384" width="9.140625" style="5" customWidth="1"/>
  </cols>
  <sheetData>
    <row r="1" spans="2:11" ht="13.5">
      <c r="B1" s="219" t="s">
        <v>0</v>
      </c>
      <c r="C1" s="219"/>
      <c r="D1" s="219"/>
      <c r="E1" s="219"/>
      <c r="F1" s="219"/>
      <c r="G1" s="219"/>
      <c r="H1" s="219"/>
      <c r="I1" s="219"/>
      <c r="J1" s="219"/>
      <c r="K1" s="219"/>
    </row>
    <row r="2" spans="2:11" ht="13.5">
      <c r="B2" s="219" t="s">
        <v>1</v>
      </c>
      <c r="C2" s="219"/>
      <c r="D2" s="219"/>
      <c r="E2" s="219"/>
      <c r="F2" s="219"/>
      <c r="G2" s="219"/>
      <c r="H2" s="219"/>
      <c r="I2" s="219"/>
      <c r="J2" s="219"/>
      <c r="K2" s="219"/>
    </row>
    <row r="3" ht="13.5">
      <c r="B3" s="10"/>
    </row>
    <row r="4" spans="2:11" ht="13.5">
      <c r="B4" s="219" t="s">
        <v>34</v>
      </c>
      <c r="C4" s="219"/>
      <c r="D4" s="219"/>
      <c r="E4" s="219"/>
      <c r="F4" s="219"/>
      <c r="G4" s="219"/>
      <c r="H4" s="219"/>
      <c r="I4" s="219"/>
      <c r="J4" s="219"/>
      <c r="K4" s="219"/>
    </row>
    <row r="5" spans="2:11" ht="13.5">
      <c r="B5" s="219" t="s">
        <v>266</v>
      </c>
      <c r="C5" s="219"/>
      <c r="D5" s="219"/>
      <c r="E5" s="219"/>
      <c r="F5" s="219"/>
      <c r="G5" s="219"/>
      <c r="H5" s="219"/>
      <c r="I5" s="219"/>
      <c r="J5" s="219"/>
      <c r="K5" s="219"/>
    </row>
    <row r="6" spans="2:11" ht="13.5">
      <c r="B6" s="224"/>
      <c r="C6" s="224"/>
      <c r="D6" s="224"/>
      <c r="E6" s="224"/>
      <c r="F6" s="224"/>
      <c r="G6" s="224"/>
      <c r="H6" s="224"/>
      <c r="I6" s="224"/>
      <c r="J6" s="224"/>
      <c r="K6" s="224"/>
    </row>
    <row r="7" spans="2:11" ht="13.5">
      <c r="B7" s="7"/>
      <c r="C7" s="7"/>
      <c r="D7" s="7"/>
      <c r="E7" s="7"/>
      <c r="F7" s="7"/>
      <c r="G7" s="7"/>
      <c r="H7" s="7"/>
      <c r="I7" s="158"/>
      <c r="J7" s="7"/>
      <c r="K7" s="143"/>
    </row>
    <row r="8" spans="2:11" ht="13.5">
      <c r="B8" s="6"/>
      <c r="C8" s="6"/>
      <c r="D8" s="6"/>
      <c r="E8" s="6"/>
      <c r="F8" s="6"/>
      <c r="G8" s="6"/>
      <c r="H8" s="6"/>
      <c r="I8" s="139"/>
      <c r="J8" s="6"/>
      <c r="K8" s="212" t="s">
        <v>287</v>
      </c>
    </row>
    <row r="9" spans="2:11" ht="13.5">
      <c r="B9" s="6"/>
      <c r="C9" s="6"/>
      <c r="D9" s="6"/>
      <c r="E9" s="6"/>
      <c r="F9" s="6"/>
      <c r="G9" s="6"/>
      <c r="H9" s="6"/>
      <c r="I9" s="159" t="s">
        <v>287</v>
      </c>
      <c r="J9" s="17"/>
      <c r="K9" s="17" t="s">
        <v>262</v>
      </c>
    </row>
    <row r="10" spans="9:11" ht="13.5">
      <c r="I10" s="159" t="s">
        <v>160</v>
      </c>
      <c r="J10" s="17"/>
      <c r="K10" s="17" t="s">
        <v>160</v>
      </c>
    </row>
    <row r="11" spans="9:11" ht="13.5">
      <c r="I11" s="159" t="s">
        <v>180</v>
      </c>
      <c r="J11" s="17"/>
      <c r="K11" s="17" t="s">
        <v>157</v>
      </c>
    </row>
    <row r="12" spans="9:11" ht="13.5">
      <c r="I12" s="160" t="s">
        <v>151</v>
      </c>
      <c r="J12" s="137"/>
      <c r="K12" s="137" t="s">
        <v>177</v>
      </c>
    </row>
    <row r="13" spans="9:11" ht="13.5">
      <c r="I13" s="159"/>
      <c r="J13" s="17"/>
      <c r="K13" s="17"/>
    </row>
    <row r="14" spans="2:11" ht="13.5">
      <c r="B14" s="7"/>
      <c r="C14" s="7"/>
      <c r="D14" s="7"/>
      <c r="E14" s="7"/>
      <c r="F14" s="7"/>
      <c r="G14" s="7"/>
      <c r="H14" s="7"/>
      <c r="I14" s="161" t="s">
        <v>4</v>
      </c>
      <c r="J14" s="35"/>
      <c r="K14" s="35" t="s">
        <v>4</v>
      </c>
    </row>
    <row r="15" spans="2:11" ht="13.5">
      <c r="B15" s="6"/>
      <c r="C15" s="6"/>
      <c r="D15" s="6"/>
      <c r="E15" s="6"/>
      <c r="F15" s="6"/>
      <c r="G15" s="6"/>
      <c r="H15" s="6"/>
      <c r="J15" s="17"/>
      <c r="K15" s="6"/>
    </row>
    <row r="16" spans="2:11" ht="13.5">
      <c r="B16" s="5" t="s">
        <v>162</v>
      </c>
      <c r="J16" s="162"/>
      <c r="K16" s="5"/>
    </row>
    <row r="17" spans="3:11" ht="13.5">
      <c r="C17" s="5" t="s">
        <v>35</v>
      </c>
      <c r="I17" s="129">
        <f>CIS!H28</f>
        <v>1936</v>
      </c>
      <c r="J17" s="163"/>
      <c r="K17" s="129">
        <f>CIS!J28</f>
        <v>877</v>
      </c>
    </row>
    <row r="18" spans="3:11" ht="13.5">
      <c r="C18" s="222" t="s">
        <v>36</v>
      </c>
      <c r="D18" s="222"/>
      <c r="J18" s="163"/>
      <c r="K18" s="129"/>
    </row>
    <row r="19" spans="4:11" ht="13.5">
      <c r="D19" s="222" t="s">
        <v>37</v>
      </c>
      <c r="E19" s="222"/>
      <c r="I19" s="129">
        <v>906</v>
      </c>
      <c r="J19" s="163"/>
      <c r="K19" s="129">
        <v>858</v>
      </c>
    </row>
    <row r="20" spans="4:11" ht="13.5">
      <c r="D20" s="222" t="s">
        <v>38</v>
      </c>
      <c r="E20" s="222"/>
      <c r="I20" s="129">
        <v>200</v>
      </c>
      <c r="J20" s="163"/>
      <c r="K20" s="129">
        <v>248</v>
      </c>
    </row>
    <row r="21" spans="4:11" ht="13.5">
      <c r="D21" s="222" t="s">
        <v>28</v>
      </c>
      <c r="E21" s="222"/>
      <c r="I21" s="129">
        <v>-50</v>
      </c>
      <c r="J21" s="163"/>
      <c r="K21" s="129">
        <f>-CIS!J24</f>
        <v>-84</v>
      </c>
    </row>
    <row r="22" spans="4:11" ht="13.5">
      <c r="D22" s="10" t="s">
        <v>253</v>
      </c>
      <c r="E22" s="10"/>
      <c r="I22" s="129">
        <v>0</v>
      </c>
      <c r="J22" s="163"/>
      <c r="K22" s="129">
        <v>18</v>
      </c>
    </row>
    <row r="23" spans="4:11" ht="13.5">
      <c r="D23" s="10" t="s">
        <v>254</v>
      </c>
      <c r="E23" s="10"/>
      <c r="I23" s="129">
        <v>-151</v>
      </c>
      <c r="J23" s="163"/>
      <c r="K23" s="129">
        <v>-2</v>
      </c>
    </row>
    <row r="24" spans="4:11" ht="13.5">
      <c r="D24" s="10" t="s">
        <v>255</v>
      </c>
      <c r="E24" s="10"/>
      <c r="I24" s="129">
        <v>1</v>
      </c>
      <c r="J24" s="163"/>
      <c r="K24" s="129">
        <v>0</v>
      </c>
    </row>
    <row r="25" spans="4:11" ht="13.5">
      <c r="D25" s="222" t="s">
        <v>145</v>
      </c>
      <c r="E25" s="222"/>
      <c r="I25" s="129">
        <v>0</v>
      </c>
      <c r="J25" s="163"/>
      <c r="K25" s="129">
        <v>256</v>
      </c>
    </row>
    <row r="26" spans="4:11" ht="13.5">
      <c r="D26" s="10" t="s">
        <v>250</v>
      </c>
      <c r="E26" s="10"/>
      <c r="I26" s="129">
        <v>137</v>
      </c>
      <c r="J26" s="163"/>
      <c r="K26" s="129">
        <v>393</v>
      </c>
    </row>
    <row r="27" spans="4:11" ht="13.5">
      <c r="D27" s="10" t="s">
        <v>251</v>
      </c>
      <c r="E27" s="10"/>
      <c r="I27" s="129">
        <v>81</v>
      </c>
      <c r="J27" s="163"/>
      <c r="K27" s="129">
        <v>2</v>
      </c>
    </row>
    <row r="28" spans="4:11" ht="13.5">
      <c r="D28" s="10" t="s">
        <v>161</v>
      </c>
      <c r="E28" s="10"/>
      <c r="I28" s="129">
        <v>-16</v>
      </c>
      <c r="J28" s="163"/>
      <c r="K28" s="129">
        <v>-30</v>
      </c>
    </row>
    <row r="29" spans="9:11" ht="13.5">
      <c r="I29" s="158"/>
      <c r="J29" s="163"/>
      <c r="K29" s="158"/>
    </row>
    <row r="30" spans="3:11" ht="13.5">
      <c r="C30" s="5" t="s">
        <v>39</v>
      </c>
      <c r="I30" s="129">
        <f>SUM(I17:I29)</f>
        <v>3044</v>
      </c>
      <c r="J30" s="163"/>
      <c r="K30" s="106">
        <f>SUM(K17:K28)</f>
        <v>2536</v>
      </c>
    </row>
    <row r="31" spans="10:11" ht="13.5">
      <c r="J31" s="163"/>
      <c r="K31" s="129"/>
    </row>
    <row r="32" spans="4:11" ht="13.5">
      <c r="D32" s="5" t="s">
        <v>111</v>
      </c>
      <c r="I32" s="129">
        <v>787</v>
      </c>
      <c r="J32" s="163"/>
      <c r="K32" s="106">
        <f>-496-380</f>
        <v>-876</v>
      </c>
    </row>
    <row r="33" spans="4:11" ht="13.5">
      <c r="D33" s="5" t="s">
        <v>112</v>
      </c>
      <c r="I33" s="158">
        <v>-880</v>
      </c>
      <c r="J33" s="163"/>
      <c r="K33" s="164">
        <v>-115</v>
      </c>
    </row>
    <row r="34" spans="3:11" ht="13.5">
      <c r="C34" s="5" t="s">
        <v>259</v>
      </c>
      <c r="I34" s="129">
        <f>SUM(I30:I33)</f>
        <v>2951</v>
      </c>
      <c r="J34" s="163"/>
      <c r="K34" s="106">
        <f>SUM(K30:K33)</f>
        <v>1545</v>
      </c>
    </row>
    <row r="35" spans="10:11" ht="13.5">
      <c r="J35" s="163"/>
      <c r="K35" s="129"/>
    </row>
    <row r="36" spans="4:11" ht="13.5">
      <c r="D36" s="5" t="s">
        <v>40</v>
      </c>
      <c r="I36" s="129">
        <v>-518</v>
      </c>
      <c r="J36" s="163"/>
      <c r="K36" s="129">
        <v>-779</v>
      </c>
    </row>
    <row r="37" spans="4:11" ht="13.5">
      <c r="D37" s="5" t="s">
        <v>43</v>
      </c>
      <c r="I37" s="129">
        <v>-200</v>
      </c>
      <c r="J37" s="163"/>
      <c r="K37" s="129">
        <f>-K20</f>
        <v>-248</v>
      </c>
    </row>
    <row r="38" spans="3:11" ht="13.5">
      <c r="C38" s="5" t="s">
        <v>258</v>
      </c>
      <c r="I38" s="165">
        <f>SUM(I34:I37)</f>
        <v>2233</v>
      </c>
      <c r="J38" s="163"/>
      <c r="K38" s="166">
        <f>SUM(K34:K37)</f>
        <v>518</v>
      </c>
    </row>
    <row r="39" spans="10:11" ht="13.5">
      <c r="J39" s="163"/>
      <c r="K39" s="129"/>
    </row>
    <row r="40" spans="2:11" ht="13.5">
      <c r="B40" s="5" t="s">
        <v>163</v>
      </c>
      <c r="J40" s="163"/>
      <c r="K40" s="129"/>
    </row>
    <row r="41" spans="4:11" ht="13.5">
      <c r="D41" s="5" t="s">
        <v>41</v>
      </c>
      <c r="I41" s="129">
        <v>-1071</v>
      </c>
      <c r="J41" s="163"/>
      <c r="K41" s="129">
        <v>-824</v>
      </c>
    </row>
    <row r="42" spans="4:11" ht="13.5">
      <c r="D42" s="5" t="s">
        <v>252</v>
      </c>
      <c r="I42" s="129">
        <v>1338</v>
      </c>
      <c r="J42" s="163"/>
      <c r="K42" s="129">
        <v>231</v>
      </c>
    </row>
    <row r="43" spans="4:11" ht="13.5">
      <c r="D43" s="5" t="s">
        <v>100</v>
      </c>
      <c r="I43" s="129">
        <v>0</v>
      </c>
      <c r="J43" s="163"/>
      <c r="K43" s="167">
        <v>-6062</v>
      </c>
    </row>
    <row r="44" spans="3:11" ht="13.5">
      <c r="C44" s="4"/>
      <c r="D44" s="5" t="s">
        <v>42</v>
      </c>
      <c r="I44" s="129">
        <v>50</v>
      </c>
      <c r="J44" s="163"/>
      <c r="K44" s="129">
        <f>-K21</f>
        <v>84</v>
      </c>
    </row>
    <row r="45" spans="3:11" ht="13.5">
      <c r="C45" s="168" t="s">
        <v>257</v>
      </c>
      <c r="I45" s="165">
        <f>SUM(I41:I44)</f>
        <v>317</v>
      </c>
      <c r="J45" s="163"/>
      <c r="K45" s="166">
        <f>SUM(K41:K44)</f>
        <v>-6571</v>
      </c>
    </row>
    <row r="46" spans="10:11" ht="13.5">
      <c r="J46" s="163"/>
      <c r="K46" s="129"/>
    </row>
    <row r="47" spans="2:11" ht="13.5">
      <c r="B47" s="5" t="s">
        <v>164</v>
      </c>
      <c r="J47" s="163"/>
      <c r="K47" s="129"/>
    </row>
    <row r="48" spans="4:11" ht="13.5">
      <c r="D48" s="5" t="s">
        <v>103</v>
      </c>
      <c r="I48" s="129">
        <v>0</v>
      </c>
      <c r="J48" s="163"/>
      <c r="K48" s="129">
        <v>66</v>
      </c>
    </row>
    <row r="49" spans="4:11" ht="13.5">
      <c r="D49" s="5" t="s">
        <v>79</v>
      </c>
      <c r="I49" s="129">
        <v>-678</v>
      </c>
      <c r="J49" s="163"/>
      <c r="K49" s="129">
        <v>-615</v>
      </c>
    </row>
    <row r="50" spans="4:11" ht="13.5">
      <c r="D50" s="5" t="s">
        <v>146</v>
      </c>
      <c r="I50" s="129">
        <v>-302</v>
      </c>
      <c r="J50" s="163"/>
      <c r="K50" s="129">
        <v>-1199</v>
      </c>
    </row>
    <row r="51" spans="10:11" ht="13.5">
      <c r="J51" s="163"/>
      <c r="K51" s="129"/>
    </row>
    <row r="52" spans="3:11" ht="13.5">
      <c r="C52" s="5" t="s">
        <v>148</v>
      </c>
      <c r="I52" s="166">
        <f>SUM(I48:I51)</f>
        <v>-980</v>
      </c>
      <c r="J52" s="163"/>
      <c r="K52" s="166">
        <f>SUM(K48:K51)</f>
        <v>-1748</v>
      </c>
    </row>
    <row r="53" spans="10:11" ht="13.5">
      <c r="J53" s="163"/>
      <c r="K53" s="129"/>
    </row>
    <row r="54" spans="2:11" ht="13.5">
      <c r="B54" s="5" t="s">
        <v>165</v>
      </c>
      <c r="I54" s="129">
        <f>I38+I45+I52</f>
        <v>1570</v>
      </c>
      <c r="J54" s="163"/>
      <c r="K54" s="106">
        <f>K38+K45+K52</f>
        <v>-7801</v>
      </c>
    </row>
    <row r="55" spans="10:11" ht="13.5">
      <c r="J55" s="163"/>
      <c r="K55" s="163"/>
    </row>
    <row r="56" spans="2:11" ht="13.5">
      <c r="B56" s="5" t="s">
        <v>166</v>
      </c>
      <c r="I56" s="129">
        <v>1422</v>
      </c>
      <c r="J56" s="163"/>
      <c r="K56" s="106">
        <v>9223</v>
      </c>
    </row>
    <row r="57" spans="2:11" ht="13.5">
      <c r="B57" s="24"/>
      <c r="C57" s="24"/>
      <c r="D57" s="24"/>
      <c r="E57" s="24"/>
      <c r="F57" s="24"/>
      <c r="G57" s="24"/>
      <c r="H57" s="24"/>
      <c r="J57" s="40"/>
      <c r="K57" s="47"/>
    </row>
    <row r="58" spans="2:11" ht="14.25" thickBot="1">
      <c r="B58" s="5" t="s">
        <v>167</v>
      </c>
      <c r="C58" s="24"/>
      <c r="D58" s="24"/>
      <c r="E58" s="24"/>
      <c r="F58" s="24"/>
      <c r="G58" s="24"/>
      <c r="H58" s="24"/>
      <c r="I58" s="169">
        <f>SUM(I54:I57)</f>
        <v>2992</v>
      </c>
      <c r="J58" s="40"/>
      <c r="K58" s="57">
        <f>SUM(K54:K56)</f>
        <v>1422</v>
      </c>
    </row>
    <row r="59" spans="3:11" ht="14.25" thickTop="1">
      <c r="C59" s="24"/>
      <c r="D59" s="24"/>
      <c r="E59" s="24"/>
      <c r="F59" s="24"/>
      <c r="G59" s="24"/>
      <c r="H59" s="24"/>
      <c r="J59" s="40"/>
      <c r="K59" s="40"/>
    </row>
    <row r="60" spans="2:11" ht="13.5">
      <c r="B60" s="5" t="s">
        <v>168</v>
      </c>
      <c r="C60" s="24"/>
      <c r="D60" s="24"/>
      <c r="E60" s="24"/>
      <c r="F60" s="24"/>
      <c r="G60" s="24"/>
      <c r="H60" s="24"/>
      <c r="J60" s="40"/>
      <c r="K60" s="40"/>
    </row>
    <row r="61" spans="2:11" ht="13.5">
      <c r="B61" s="5" t="s">
        <v>169</v>
      </c>
      <c r="C61" s="24"/>
      <c r="D61" s="24"/>
      <c r="E61" s="24"/>
      <c r="F61" s="24"/>
      <c r="G61" s="24"/>
      <c r="H61" s="24"/>
      <c r="I61" s="129">
        <f>CBS!H23+CBS!H24</f>
        <v>3138</v>
      </c>
      <c r="J61" s="40"/>
      <c r="K61" s="40">
        <f>CBS!L23+CBS!L24</f>
        <v>2070</v>
      </c>
    </row>
    <row r="62" spans="2:11" ht="13.5">
      <c r="B62" s="5" t="s">
        <v>158</v>
      </c>
      <c r="C62" s="24"/>
      <c r="D62" s="24"/>
      <c r="E62" s="24"/>
      <c r="F62" s="24"/>
      <c r="G62" s="24"/>
      <c r="H62" s="24"/>
      <c r="I62" s="129">
        <f>-CBS!H32</f>
        <v>-146</v>
      </c>
      <c r="J62" s="40"/>
      <c r="K62" s="40">
        <f>-CBS!L32</f>
        <v>-648</v>
      </c>
    </row>
    <row r="63" spans="3:11" ht="14.25" thickBot="1">
      <c r="C63" s="24"/>
      <c r="D63" s="24"/>
      <c r="E63" s="24"/>
      <c r="F63" s="24"/>
      <c r="G63" s="24"/>
      <c r="H63" s="24"/>
      <c r="I63" s="169">
        <f>SUM(I61:I62)</f>
        <v>2992</v>
      </c>
      <c r="J63" s="40"/>
      <c r="K63" s="169">
        <f>SUM(K61:K62)</f>
        <v>1422</v>
      </c>
    </row>
    <row r="64" spans="2:11" ht="24" customHeight="1" thickTop="1">
      <c r="B64" s="24"/>
      <c r="C64" s="24"/>
      <c r="D64" s="24"/>
      <c r="E64" s="24"/>
      <c r="F64" s="24"/>
      <c r="G64" s="24"/>
      <c r="H64" s="24"/>
      <c r="I64" s="85"/>
      <c r="J64" s="30"/>
      <c r="K64" s="142"/>
    </row>
    <row r="65" spans="1:15" ht="30" customHeight="1">
      <c r="A65" s="223" t="s">
        <v>256</v>
      </c>
      <c r="B65" s="223"/>
      <c r="C65" s="223"/>
      <c r="D65" s="223"/>
      <c r="E65" s="223"/>
      <c r="F65" s="223"/>
      <c r="G65" s="223"/>
      <c r="H65" s="223"/>
      <c r="I65" s="223"/>
      <c r="J65" s="223"/>
      <c r="K65" s="223"/>
      <c r="L65" s="6"/>
      <c r="M65" s="6"/>
      <c r="N65" s="6"/>
      <c r="O65" s="6"/>
    </row>
    <row r="66" spans="1:15" ht="13.5">
      <c r="A66" s="6"/>
      <c r="B66" s="136"/>
      <c r="C66" s="6"/>
      <c r="D66" s="6"/>
      <c r="E66" s="6"/>
      <c r="F66" s="6"/>
      <c r="G66" s="6"/>
      <c r="H66" s="6"/>
      <c r="I66" s="139"/>
      <c r="J66" s="6"/>
      <c r="K66" s="142"/>
      <c r="L66" s="6"/>
      <c r="M66" s="6"/>
      <c r="N66" s="6"/>
      <c r="O66" s="6"/>
    </row>
    <row r="67" spans="1:15" ht="13.5">
      <c r="A67" s="6"/>
      <c r="B67" s="170"/>
      <c r="C67" s="6"/>
      <c r="D67" s="6"/>
      <c r="E67" s="6"/>
      <c r="F67" s="6"/>
      <c r="G67" s="6"/>
      <c r="H67" s="6"/>
      <c r="I67" s="139"/>
      <c r="J67" s="6"/>
      <c r="K67" s="142"/>
      <c r="L67" s="6"/>
      <c r="M67" s="6"/>
      <c r="N67" s="6"/>
      <c r="O67" s="6"/>
    </row>
    <row r="68" spans="1:15" ht="13.5">
      <c r="A68" s="6"/>
      <c r="B68" s="30"/>
      <c r="C68" s="6"/>
      <c r="D68" s="6"/>
      <c r="E68" s="6"/>
      <c r="F68" s="17"/>
      <c r="G68" s="6"/>
      <c r="H68" s="6"/>
      <c r="I68" s="139"/>
      <c r="J68" s="6"/>
      <c r="K68" s="142"/>
      <c r="L68" s="6"/>
      <c r="M68" s="6"/>
      <c r="N68" s="6"/>
      <c r="O68" s="6"/>
    </row>
    <row r="69" spans="1:15" ht="13.5">
      <c r="A69" s="6"/>
      <c r="B69" s="140"/>
      <c r="C69" s="6"/>
      <c r="D69" s="6"/>
      <c r="E69" s="6"/>
      <c r="F69" s="17"/>
      <c r="G69" s="6"/>
      <c r="H69" s="6"/>
      <c r="I69" s="139"/>
      <c r="J69" s="6"/>
      <c r="K69" s="142"/>
      <c r="L69" s="6"/>
      <c r="M69" s="6"/>
      <c r="N69" s="6"/>
      <c r="O69" s="6"/>
    </row>
    <row r="70" spans="1:15" ht="13.5">
      <c r="A70" s="6"/>
      <c r="B70" s="76"/>
      <c r="C70" s="139"/>
      <c r="D70" s="139"/>
      <c r="E70" s="139"/>
      <c r="F70" s="76"/>
      <c r="G70" s="6"/>
      <c r="H70" s="6"/>
      <c r="I70" s="139"/>
      <c r="J70" s="6"/>
      <c r="K70" s="142"/>
      <c r="L70" s="6"/>
      <c r="M70" s="6"/>
      <c r="N70" s="6"/>
      <c r="O70" s="6"/>
    </row>
    <row r="71" spans="1:15" ht="13.5">
      <c r="A71" s="6"/>
      <c r="B71" s="171"/>
      <c r="C71" s="139"/>
      <c r="D71" s="139"/>
      <c r="E71" s="139"/>
      <c r="F71" s="76"/>
      <c r="G71" s="6"/>
      <c r="H71" s="6"/>
      <c r="I71" s="139"/>
      <c r="J71" s="6"/>
      <c r="K71" s="142"/>
      <c r="L71" s="6"/>
      <c r="M71" s="6"/>
      <c r="N71" s="6"/>
      <c r="O71" s="6"/>
    </row>
    <row r="72" spans="1:15" ht="13.5">
      <c r="A72" s="6"/>
      <c r="B72" s="171"/>
      <c r="C72" s="139"/>
      <c r="D72" s="139"/>
      <c r="E72" s="139"/>
      <c r="F72" s="76"/>
      <c r="G72" s="6"/>
      <c r="H72" s="6"/>
      <c r="I72" s="139"/>
      <c r="J72" s="6"/>
      <c r="K72" s="142"/>
      <c r="L72" s="6"/>
      <c r="M72" s="6"/>
      <c r="N72" s="6"/>
      <c r="O72" s="6"/>
    </row>
    <row r="73" spans="1:15" ht="13.5">
      <c r="A73" s="6"/>
      <c r="B73" s="139"/>
      <c r="C73" s="139"/>
      <c r="D73" s="139"/>
      <c r="E73" s="139"/>
      <c r="F73" s="139"/>
      <c r="G73" s="6"/>
      <c r="H73" s="6"/>
      <c r="I73" s="139"/>
      <c r="J73" s="6"/>
      <c r="K73" s="142"/>
      <c r="L73" s="6"/>
      <c r="M73" s="6"/>
      <c r="N73" s="6"/>
      <c r="O73" s="6"/>
    </row>
    <row r="74" spans="1:15" ht="13.5">
      <c r="A74" s="6"/>
      <c r="B74" s="139"/>
      <c r="C74" s="139"/>
      <c r="D74" s="139"/>
      <c r="E74" s="139"/>
      <c r="F74" s="139"/>
      <c r="G74" s="6"/>
      <c r="H74" s="6"/>
      <c r="I74" s="139"/>
      <c r="J74" s="6"/>
      <c r="K74" s="142"/>
      <c r="L74" s="6"/>
      <c r="M74" s="6"/>
      <c r="N74" s="6"/>
      <c r="O74" s="6"/>
    </row>
    <row r="75" spans="1:15" ht="13.5">
      <c r="A75" s="6"/>
      <c r="B75" s="139"/>
      <c r="C75" s="139"/>
      <c r="D75" s="139"/>
      <c r="E75" s="139"/>
      <c r="F75" s="139"/>
      <c r="G75" s="6"/>
      <c r="H75" s="6"/>
      <c r="I75" s="147"/>
      <c r="J75" s="6"/>
      <c r="K75" s="142"/>
      <c r="L75" s="6"/>
      <c r="M75" s="6"/>
      <c r="N75" s="6"/>
      <c r="O75" s="6"/>
    </row>
    <row r="76" spans="1:15" ht="13.5">
      <c r="A76" s="6"/>
      <c r="B76" s="6"/>
      <c r="C76" s="6"/>
      <c r="D76" s="6"/>
      <c r="E76" s="6"/>
      <c r="F76" s="6"/>
      <c r="G76" s="6"/>
      <c r="H76" s="6"/>
      <c r="I76" s="139"/>
      <c r="J76" s="6"/>
      <c r="K76" s="142"/>
      <c r="L76" s="6"/>
      <c r="M76" s="6"/>
      <c r="N76" s="6"/>
      <c r="O76" s="6"/>
    </row>
    <row r="77" spans="1:15" ht="13.5">
      <c r="A77" s="6"/>
      <c r="B77" s="6"/>
      <c r="C77" s="6"/>
      <c r="D77" s="6"/>
      <c r="E77" s="6"/>
      <c r="F77" s="6"/>
      <c r="G77" s="6"/>
      <c r="H77" s="6"/>
      <c r="I77" s="139"/>
      <c r="J77" s="6"/>
      <c r="K77" s="142"/>
      <c r="L77" s="6"/>
      <c r="M77" s="6"/>
      <c r="N77" s="6"/>
      <c r="O77" s="6"/>
    </row>
    <row r="78" spans="1:15" ht="13.5">
      <c r="A78" s="6"/>
      <c r="B78" s="6"/>
      <c r="C78" s="6"/>
      <c r="D78" s="6"/>
      <c r="E78" s="6"/>
      <c r="F78" s="6"/>
      <c r="G78" s="6"/>
      <c r="H78" s="6"/>
      <c r="I78" s="139"/>
      <c r="J78" s="6"/>
      <c r="K78" s="142"/>
      <c r="L78" s="6"/>
      <c r="M78" s="6"/>
      <c r="N78" s="6"/>
      <c r="O78" s="6"/>
    </row>
    <row r="79" spans="1:15" ht="13.5">
      <c r="A79" s="6"/>
      <c r="B79" s="6"/>
      <c r="C79" s="6"/>
      <c r="D79" s="6"/>
      <c r="E79" s="6"/>
      <c r="F79" s="6"/>
      <c r="G79" s="6"/>
      <c r="H79" s="6"/>
      <c r="I79" s="139"/>
      <c r="J79" s="6"/>
      <c r="K79" s="142"/>
      <c r="L79" s="6"/>
      <c r="M79" s="6"/>
      <c r="N79" s="6"/>
      <c r="O79" s="6"/>
    </row>
    <row r="80" spans="1:15" ht="13.5">
      <c r="A80" s="6"/>
      <c r="B80" s="6"/>
      <c r="C80" s="6"/>
      <c r="D80" s="6"/>
      <c r="E80" s="6"/>
      <c r="F80" s="6"/>
      <c r="G80" s="6"/>
      <c r="H80" s="6"/>
      <c r="I80" s="139"/>
      <c r="J80" s="6"/>
      <c r="K80" s="142"/>
      <c r="L80" s="6"/>
      <c r="M80" s="6"/>
      <c r="N80" s="6"/>
      <c r="O80" s="6"/>
    </row>
    <row r="81" spans="1:15" ht="13.5">
      <c r="A81" s="6"/>
      <c r="B81" s="6"/>
      <c r="C81" s="6"/>
      <c r="D81" s="6"/>
      <c r="E81" s="6"/>
      <c r="F81" s="6"/>
      <c r="G81" s="6"/>
      <c r="H81" s="6"/>
      <c r="I81" s="139"/>
      <c r="J81" s="6"/>
      <c r="K81" s="142"/>
      <c r="L81" s="6"/>
      <c r="M81" s="6"/>
      <c r="N81" s="6"/>
      <c r="O81" s="6"/>
    </row>
    <row r="82" spans="1:15" ht="13.5">
      <c r="A82" s="6"/>
      <c r="B82" s="6"/>
      <c r="C82" s="6"/>
      <c r="D82" s="6"/>
      <c r="E82" s="6"/>
      <c r="F82" s="6"/>
      <c r="G82" s="6"/>
      <c r="H82" s="6"/>
      <c r="I82" s="139"/>
      <c r="J82" s="6"/>
      <c r="K82" s="142"/>
      <c r="L82" s="6"/>
      <c r="M82" s="6"/>
      <c r="N82" s="6"/>
      <c r="O82" s="6"/>
    </row>
    <row r="83" spans="1:15" ht="13.5">
      <c r="A83" s="6"/>
      <c r="B83" s="6"/>
      <c r="C83" s="6"/>
      <c r="D83" s="6"/>
      <c r="E83" s="6"/>
      <c r="F83" s="6"/>
      <c r="G83" s="6"/>
      <c r="H83" s="6"/>
      <c r="I83" s="139"/>
      <c r="J83" s="6"/>
      <c r="K83" s="142"/>
      <c r="L83" s="6"/>
      <c r="M83" s="6"/>
      <c r="N83" s="6"/>
      <c r="O83" s="6"/>
    </row>
    <row r="84" spans="1:15" ht="13.5">
      <c r="A84" s="6"/>
      <c r="B84" s="6"/>
      <c r="C84" s="6"/>
      <c r="D84" s="6"/>
      <c r="E84" s="6"/>
      <c r="F84" s="6"/>
      <c r="G84" s="6"/>
      <c r="H84" s="6"/>
      <c r="I84" s="139"/>
      <c r="J84" s="6"/>
      <c r="K84" s="142"/>
      <c r="L84" s="6"/>
      <c r="M84" s="6"/>
      <c r="N84" s="6"/>
      <c r="O84" s="6"/>
    </row>
    <row r="85" spans="1:15" ht="13.5">
      <c r="A85" s="6"/>
      <c r="B85" s="6"/>
      <c r="C85" s="6"/>
      <c r="D85" s="6"/>
      <c r="E85" s="6"/>
      <c r="F85" s="6"/>
      <c r="G85" s="6"/>
      <c r="H85" s="6"/>
      <c r="I85" s="139"/>
      <c r="J85" s="6"/>
      <c r="K85" s="142"/>
      <c r="L85" s="6"/>
      <c r="M85" s="6"/>
      <c r="N85" s="6"/>
      <c r="O85" s="6"/>
    </row>
    <row r="86" spans="1:15" ht="13.5">
      <c r="A86" s="6"/>
      <c r="B86" s="6"/>
      <c r="C86" s="6"/>
      <c r="D86" s="6"/>
      <c r="E86" s="6"/>
      <c r="F86" s="6"/>
      <c r="G86" s="6"/>
      <c r="H86" s="6"/>
      <c r="I86" s="139"/>
      <c r="J86" s="6"/>
      <c r="K86" s="142"/>
      <c r="L86" s="6"/>
      <c r="M86" s="6"/>
      <c r="N86" s="6"/>
      <c r="O86" s="6"/>
    </row>
    <row r="87" spans="1:15" ht="13.5">
      <c r="A87" s="6"/>
      <c r="B87" s="6"/>
      <c r="C87" s="6"/>
      <c r="D87" s="6"/>
      <c r="E87" s="6"/>
      <c r="F87" s="6"/>
      <c r="G87" s="6"/>
      <c r="H87" s="6"/>
      <c r="I87" s="139"/>
      <c r="J87" s="6"/>
      <c r="K87" s="142"/>
      <c r="L87" s="6"/>
      <c r="M87" s="6"/>
      <c r="N87" s="6"/>
      <c r="O87" s="6"/>
    </row>
    <row r="88" spans="1:15" ht="13.5">
      <c r="A88" s="6"/>
      <c r="B88" s="6"/>
      <c r="C88" s="6"/>
      <c r="D88" s="6"/>
      <c r="E88" s="6"/>
      <c r="F88" s="6"/>
      <c r="G88" s="6"/>
      <c r="H88" s="6"/>
      <c r="I88" s="139"/>
      <c r="J88" s="6"/>
      <c r="K88" s="142"/>
      <c r="L88" s="6"/>
      <c r="M88" s="6"/>
      <c r="N88" s="6"/>
      <c r="O88" s="6"/>
    </row>
    <row r="89" spans="1:15" ht="13.5">
      <c r="A89" s="6"/>
      <c r="B89" s="6"/>
      <c r="C89" s="6"/>
      <c r="D89" s="6"/>
      <c r="E89" s="6"/>
      <c r="F89" s="6"/>
      <c r="G89" s="6"/>
      <c r="H89" s="6"/>
      <c r="I89" s="139"/>
      <c r="J89" s="6"/>
      <c r="K89" s="142"/>
      <c r="L89" s="6"/>
      <c r="M89" s="6"/>
      <c r="N89" s="6"/>
      <c r="O89" s="6"/>
    </row>
    <row r="90" spans="1:15" ht="13.5">
      <c r="A90" s="6"/>
      <c r="B90" s="6"/>
      <c r="C90" s="6"/>
      <c r="D90" s="6"/>
      <c r="E90" s="6"/>
      <c r="F90" s="6"/>
      <c r="G90" s="6"/>
      <c r="H90" s="6"/>
      <c r="I90" s="139"/>
      <c r="J90" s="6"/>
      <c r="K90" s="142"/>
      <c r="L90" s="6"/>
      <c r="M90" s="6"/>
      <c r="N90" s="6"/>
      <c r="O90" s="6"/>
    </row>
    <row r="91" spans="1:15" ht="13.5">
      <c r="A91" s="6"/>
      <c r="B91" s="6"/>
      <c r="C91" s="6"/>
      <c r="D91" s="6"/>
      <c r="E91" s="6"/>
      <c r="F91" s="6"/>
      <c r="G91" s="6"/>
      <c r="H91" s="6"/>
      <c r="I91" s="139"/>
      <c r="J91" s="6"/>
      <c r="K91" s="142"/>
      <c r="L91" s="6"/>
      <c r="M91" s="6"/>
      <c r="N91" s="6"/>
      <c r="O91" s="6"/>
    </row>
    <row r="92" spans="1:15" ht="13.5">
      <c r="A92" s="6"/>
      <c r="B92" s="6"/>
      <c r="C92" s="6"/>
      <c r="D92" s="6"/>
      <c r="E92" s="6"/>
      <c r="F92" s="6"/>
      <c r="G92" s="6"/>
      <c r="H92" s="6"/>
      <c r="I92" s="139"/>
      <c r="J92" s="6"/>
      <c r="K92" s="142"/>
      <c r="L92" s="6"/>
      <c r="M92" s="6"/>
      <c r="N92" s="6"/>
      <c r="O92" s="6"/>
    </row>
    <row r="93" spans="1:15" ht="13.5">
      <c r="A93" s="6"/>
      <c r="B93" s="6"/>
      <c r="C93" s="6"/>
      <c r="D93" s="6"/>
      <c r="E93" s="6"/>
      <c r="F93" s="6"/>
      <c r="G93" s="6"/>
      <c r="H93" s="6"/>
      <c r="I93" s="139"/>
      <c r="J93" s="6"/>
      <c r="K93" s="142"/>
      <c r="L93" s="6"/>
      <c r="M93" s="6"/>
      <c r="N93" s="6"/>
      <c r="O93" s="6"/>
    </row>
    <row r="94" spans="1:15" ht="13.5">
      <c r="A94" s="6"/>
      <c r="B94" s="6"/>
      <c r="C94" s="6"/>
      <c r="D94" s="6"/>
      <c r="E94" s="6"/>
      <c r="F94" s="6"/>
      <c r="G94" s="6"/>
      <c r="H94" s="6"/>
      <c r="I94" s="139"/>
      <c r="J94" s="6"/>
      <c r="K94" s="142"/>
      <c r="L94" s="6"/>
      <c r="M94" s="6"/>
      <c r="N94" s="6"/>
      <c r="O94" s="6"/>
    </row>
    <row r="95" spans="1:15" ht="13.5">
      <c r="A95" s="6"/>
      <c r="B95" s="6"/>
      <c r="C95" s="6"/>
      <c r="D95" s="6"/>
      <c r="E95" s="6"/>
      <c r="F95" s="6"/>
      <c r="G95" s="6"/>
      <c r="H95" s="6"/>
      <c r="I95" s="139"/>
      <c r="J95" s="6"/>
      <c r="K95" s="142"/>
      <c r="L95" s="6"/>
      <c r="M95" s="6"/>
      <c r="N95" s="6"/>
      <c r="O95" s="6"/>
    </row>
    <row r="96" spans="1:15" ht="13.5">
      <c r="A96" s="6"/>
      <c r="B96" s="6"/>
      <c r="C96" s="6"/>
      <c r="D96" s="6"/>
      <c r="E96" s="6"/>
      <c r="F96" s="6"/>
      <c r="G96" s="6"/>
      <c r="H96" s="6"/>
      <c r="I96" s="139"/>
      <c r="J96" s="6"/>
      <c r="K96" s="142"/>
      <c r="L96" s="6"/>
      <c r="M96" s="6"/>
      <c r="N96" s="6"/>
      <c r="O96" s="6"/>
    </row>
    <row r="97" spans="1:15" ht="13.5">
      <c r="A97" s="6"/>
      <c r="B97" s="6"/>
      <c r="C97" s="6"/>
      <c r="D97" s="6"/>
      <c r="E97" s="6"/>
      <c r="F97" s="6"/>
      <c r="G97" s="6"/>
      <c r="H97" s="6"/>
      <c r="I97" s="139"/>
      <c r="J97" s="6"/>
      <c r="K97" s="142"/>
      <c r="L97" s="6"/>
      <c r="M97" s="6"/>
      <c r="N97" s="6"/>
      <c r="O97" s="6"/>
    </row>
    <row r="98" spans="1:15" ht="13.5">
      <c r="A98" s="6"/>
      <c r="B98" s="6"/>
      <c r="C98" s="6"/>
      <c r="D98" s="6"/>
      <c r="E98" s="6"/>
      <c r="F98" s="6"/>
      <c r="G98" s="6"/>
      <c r="H98" s="6"/>
      <c r="I98" s="139"/>
      <c r="J98" s="6"/>
      <c r="K98" s="142"/>
      <c r="L98" s="6"/>
      <c r="M98" s="6"/>
      <c r="N98" s="6"/>
      <c r="O98" s="6"/>
    </row>
    <row r="99" spans="1:15" ht="13.5">
      <c r="A99" s="6"/>
      <c r="B99" s="6"/>
      <c r="C99" s="6"/>
      <c r="D99" s="6"/>
      <c r="E99" s="6"/>
      <c r="F99" s="6"/>
      <c r="G99" s="6"/>
      <c r="H99" s="6"/>
      <c r="I99" s="139"/>
      <c r="J99" s="6"/>
      <c r="K99" s="142"/>
      <c r="L99" s="6"/>
      <c r="M99" s="6"/>
      <c r="N99" s="6"/>
      <c r="O99" s="6"/>
    </row>
    <row r="100" spans="1:15" ht="13.5">
      <c r="A100" s="6"/>
      <c r="B100" s="6"/>
      <c r="C100" s="6"/>
      <c r="D100" s="6"/>
      <c r="E100" s="6"/>
      <c r="F100" s="6"/>
      <c r="G100" s="6"/>
      <c r="H100" s="6"/>
      <c r="I100" s="139"/>
      <c r="J100" s="6"/>
      <c r="K100" s="142"/>
      <c r="L100" s="6"/>
      <c r="M100" s="6"/>
      <c r="N100" s="6"/>
      <c r="O100" s="6"/>
    </row>
    <row r="101" spans="1:15" ht="13.5">
      <c r="A101" s="6"/>
      <c r="B101" s="6"/>
      <c r="C101" s="6"/>
      <c r="D101" s="6"/>
      <c r="E101" s="6"/>
      <c r="F101" s="6"/>
      <c r="G101" s="6"/>
      <c r="H101" s="6"/>
      <c r="I101" s="139"/>
      <c r="J101" s="6"/>
      <c r="K101" s="142"/>
      <c r="L101" s="6"/>
      <c r="M101" s="6"/>
      <c r="N101" s="6"/>
      <c r="O101" s="6"/>
    </row>
    <row r="102" spans="1:15" ht="13.5">
      <c r="A102" s="6"/>
      <c r="B102" s="6"/>
      <c r="C102" s="6"/>
      <c r="D102" s="6"/>
      <c r="E102" s="6"/>
      <c r="F102" s="6"/>
      <c r="G102" s="6"/>
      <c r="H102" s="6"/>
      <c r="I102" s="139"/>
      <c r="J102" s="6"/>
      <c r="K102" s="142"/>
      <c r="L102" s="6"/>
      <c r="M102" s="6"/>
      <c r="N102" s="6"/>
      <c r="O102" s="6"/>
    </row>
    <row r="103" spans="1:15" ht="13.5">
      <c r="A103" s="6"/>
      <c r="B103" s="6"/>
      <c r="C103" s="6"/>
      <c r="D103" s="6"/>
      <c r="E103" s="6"/>
      <c r="F103" s="6"/>
      <c r="G103" s="6"/>
      <c r="H103" s="6"/>
      <c r="I103" s="139"/>
      <c r="J103" s="6"/>
      <c r="K103" s="142"/>
      <c r="L103" s="6"/>
      <c r="M103" s="6"/>
      <c r="N103" s="6"/>
      <c r="O103" s="6"/>
    </row>
    <row r="104" spans="1:15" ht="13.5">
      <c r="A104" s="6"/>
      <c r="B104" s="6"/>
      <c r="C104" s="6"/>
      <c r="D104" s="6"/>
      <c r="E104" s="6"/>
      <c r="F104" s="6"/>
      <c r="G104" s="6"/>
      <c r="H104" s="6"/>
      <c r="I104" s="139"/>
      <c r="J104" s="6"/>
      <c r="K104" s="142"/>
      <c r="L104" s="6"/>
      <c r="M104" s="6"/>
      <c r="N104" s="6"/>
      <c r="O104" s="6"/>
    </row>
    <row r="105" spans="1:15" ht="13.5">
      <c r="A105" s="6"/>
      <c r="B105" s="6"/>
      <c r="C105" s="6"/>
      <c r="D105" s="6"/>
      <c r="E105" s="6"/>
      <c r="F105" s="6"/>
      <c r="G105" s="6"/>
      <c r="H105" s="6"/>
      <c r="I105" s="139"/>
      <c r="J105" s="6"/>
      <c r="K105" s="142"/>
      <c r="L105" s="6"/>
      <c r="M105" s="6"/>
      <c r="N105" s="6"/>
      <c r="O105" s="6"/>
    </row>
    <row r="106" spans="1:15" ht="13.5">
      <c r="A106" s="6"/>
      <c r="B106" s="6"/>
      <c r="C106" s="6"/>
      <c r="D106" s="6"/>
      <c r="E106" s="6"/>
      <c r="F106" s="6"/>
      <c r="G106" s="6"/>
      <c r="H106" s="6"/>
      <c r="I106" s="139"/>
      <c r="J106" s="6"/>
      <c r="K106" s="142"/>
      <c r="L106" s="6"/>
      <c r="M106" s="6"/>
      <c r="N106" s="6"/>
      <c r="O106" s="6"/>
    </row>
    <row r="107" spans="1:15" ht="13.5">
      <c r="A107" s="6"/>
      <c r="B107" s="6"/>
      <c r="C107" s="6"/>
      <c r="D107" s="6"/>
      <c r="E107" s="6"/>
      <c r="F107" s="6"/>
      <c r="G107" s="6"/>
      <c r="H107" s="6"/>
      <c r="I107" s="139"/>
      <c r="J107" s="6"/>
      <c r="K107" s="142"/>
      <c r="L107" s="6"/>
      <c r="M107" s="6"/>
      <c r="N107" s="6"/>
      <c r="O107" s="6"/>
    </row>
    <row r="108" spans="1:15" ht="13.5">
      <c r="A108" s="6"/>
      <c r="B108" s="6"/>
      <c r="C108" s="6"/>
      <c r="D108" s="6"/>
      <c r="E108" s="6"/>
      <c r="F108" s="6"/>
      <c r="G108" s="6"/>
      <c r="H108" s="6"/>
      <c r="I108" s="139"/>
      <c r="J108" s="6"/>
      <c r="K108" s="142"/>
      <c r="L108" s="6"/>
      <c r="M108" s="6"/>
      <c r="N108" s="6"/>
      <c r="O108" s="6"/>
    </row>
    <row r="109" spans="1:15" ht="13.5">
      <c r="A109" s="6"/>
      <c r="B109" s="6"/>
      <c r="C109" s="6"/>
      <c r="D109" s="6"/>
      <c r="E109" s="6"/>
      <c r="F109" s="6"/>
      <c r="G109" s="6"/>
      <c r="H109" s="6"/>
      <c r="I109" s="139"/>
      <c r="J109" s="6"/>
      <c r="K109" s="142"/>
      <c r="L109" s="6"/>
      <c r="M109" s="6"/>
      <c r="N109" s="6"/>
      <c r="O109" s="6"/>
    </row>
    <row r="110" spans="1:15" ht="13.5">
      <c r="A110" s="6"/>
      <c r="B110" s="6"/>
      <c r="C110" s="6"/>
      <c r="D110" s="6"/>
      <c r="E110" s="6"/>
      <c r="F110" s="6"/>
      <c r="G110" s="6"/>
      <c r="H110" s="6"/>
      <c r="I110" s="139"/>
      <c r="J110" s="6"/>
      <c r="K110" s="142"/>
      <c r="L110" s="6"/>
      <c r="M110" s="6"/>
      <c r="N110" s="6"/>
      <c r="O110" s="6"/>
    </row>
  </sheetData>
  <mergeCells count="11">
    <mergeCell ref="D21:E21"/>
    <mergeCell ref="D25:E25"/>
    <mergeCell ref="A65:K65"/>
    <mergeCell ref="B6:K6"/>
    <mergeCell ref="C18:D18"/>
    <mergeCell ref="D19:E19"/>
    <mergeCell ref="D20:E20"/>
    <mergeCell ref="B1:K1"/>
    <mergeCell ref="B2:K2"/>
    <mergeCell ref="B4:K4"/>
    <mergeCell ref="B5:K5"/>
  </mergeCells>
  <printOptions/>
  <pageMargins left="0.75" right="0.75" top="1" bottom="1" header="0.5" footer="0.5"/>
  <pageSetup fitToHeight="1"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view="pageBreakPreview" zoomScale="75" zoomScaleNormal="120" zoomScaleSheetLayoutView="75" workbookViewId="0" topLeftCell="A31">
      <selection activeCell="L40" sqref="L40"/>
    </sheetView>
  </sheetViews>
  <sheetFormatPr defaultColWidth="9.140625" defaultRowHeight="12.75"/>
  <cols>
    <col min="1" max="1" width="9.140625" style="5" customWidth="1"/>
    <col min="2" max="2" width="28.28125" style="5" customWidth="1"/>
    <col min="3" max="3" width="13.28125" style="5" bestFit="1" customWidth="1"/>
    <col min="4" max="4" width="3.421875" style="5" customWidth="1"/>
    <col min="5" max="5" width="9.140625" style="5" customWidth="1"/>
    <col min="6" max="6" width="3.421875" style="5" customWidth="1"/>
    <col min="7" max="7" width="11.28125" style="5" bestFit="1" customWidth="1"/>
    <col min="8" max="8" width="2.8515625" style="5" customWidth="1"/>
    <col min="9" max="9" width="11.28125" style="5" bestFit="1" customWidth="1"/>
    <col min="10" max="10" width="2.28125" style="5" customWidth="1"/>
    <col min="11" max="11" width="13.00390625" style="129" customWidth="1"/>
    <col min="12" max="12" width="2.28125" style="5" customWidth="1"/>
    <col min="13" max="16384" width="9.140625" style="5" customWidth="1"/>
  </cols>
  <sheetData>
    <row r="1" spans="1:13" ht="13.5">
      <c r="A1" s="219" t="s">
        <v>44</v>
      </c>
      <c r="B1" s="219"/>
      <c r="C1" s="219"/>
      <c r="D1" s="219"/>
      <c r="E1" s="219"/>
      <c r="F1" s="219"/>
      <c r="G1" s="219"/>
      <c r="H1" s="219"/>
      <c r="I1" s="219"/>
      <c r="J1" s="219"/>
      <c r="K1" s="219"/>
      <c r="L1" s="219"/>
      <c r="M1" s="219"/>
    </row>
    <row r="2" spans="1:13" ht="13.5">
      <c r="A2" s="219" t="s">
        <v>178</v>
      </c>
      <c r="B2" s="219"/>
      <c r="C2" s="219"/>
      <c r="D2" s="219"/>
      <c r="E2" s="219"/>
      <c r="F2" s="219"/>
      <c r="G2" s="219"/>
      <c r="H2" s="219"/>
      <c r="I2" s="219"/>
      <c r="J2" s="219"/>
      <c r="K2" s="219"/>
      <c r="L2" s="219"/>
      <c r="M2" s="219"/>
    </row>
    <row r="3" spans="1:13" ht="13.5">
      <c r="A3" s="219" t="s">
        <v>45</v>
      </c>
      <c r="B3" s="219"/>
      <c r="C3" s="219"/>
      <c r="D3" s="219"/>
      <c r="E3" s="219"/>
      <c r="F3" s="219"/>
      <c r="G3" s="219"/>
      <c r="H3" s="219"/>
      <c r="I3" s="219"/>
      <c r="J3" s="219"/>
      <c r="K3" s="219"/>
      <c r="L3" s="219"/>
      <c r="M3" s="219"/>
    </row>
    <row r="4" spans="1:13" ht="13.5">
      <c r="A4" s="219" t="s">
        <v>267</v>
      </c>
      <c r="B4" s="219"/>
      <c r="C4" s="219"/>
      <c r="D4" s="219"/>
      <c r="E4" s="219"/>
      <c r="F4" s="219"/>
      <c r="G4" s="219"/>
      <c r="H4" s="219"/>
      <c r="I4" s="219"/>
      <c r="J4" s="219"/>
      <c r="K4" s="219"/>
      <c r="L4" s="219"/>
      <c r="M4" s="219"/>
    </row>
    <row r="5" spans="1:13" ht="13.5">
      <c r="A5" s="224"/>
      <c r="B5" s="224"/>
      <c r="C5" s="224"/>
      <c r="D5" s="224"/>
      <c r="E5" s="224"/>
      <c r="F5" s="224"/>
      <c r="G5" s="224"/>
      <c r="H5" s="224"/>
      <c r="I5" s="224"/>
      <c r="J5" s="224"/>
      <c r="K5" s="224"/>
      <c r="L5" s="224"/>
      <c r="M5" s="224"/>
    </row>
    <row r="6" spans="1:13" ht="13.5">
      <c r="A6" s="12"/>
      <c r="B6" s="12"/>
      <c r="C6" s="12"/>
      <c r="D6" s="12"/>
      <c r="E6" s="12"/>
      <c r="F6" s="12"/>
      <c r="G6" s="12"/>
      <c r="H6" s="12"/>
      <c r="I6" s="12"/>
      <c r="J6" s="12"/>
      <c r="K6" s="14"/>
      <c r="L6" s="12"/>
      <c r="M6" s="12"/>
    </row>
    <row r="7" spans="3:6" ht="13.5">
      <c r="C7" s="12" t="s">
        <v>46</v>
      </c>
      <c r="F7" s="12" t="s">
        <v>47</v>
      </c>
    </row>
    <row r="8" spans="3:13" ht="13.5">
      <c r="C8" s="12" t="s">
        <v>48</v>
      </c>
      <c r="D8" s="4"/>
      <c r="E8" s="4"/>
      <c r="F8" s="12" t="s">
        <v>49</v>
      </c>
      <c r="H8" s="12"/>
      <c r="I8" s="12" t="s">
        <v>50</v>
      </c>
      <c r="J8" s="4"/>
      <c r="K8" s="113" t="s">
        <v>170</v>
      </c>
      <c r="L8" s="4"/>
      <c r="M8" s="4"/>
    </row>
    <row r="9" spans="3:13" ht="13.5">
      <c r="C9" s="12" t="s">
        <v>51</v>
      </c>
      <c r="D9" s="12"/>
      <c r="E9" s="12" t="s">
        <v>52</v>
      </c>
      <c r="F9" s="12"/>
      <c r="G9" s="12" t="s">
        <v>53</v>
      </c>
      <c r="H9" s="12"/>
      <c r="I9" s="12" t="s">
        <v>54</v>
      </c>
      <c r="J9" s="12"/>
      <c r="K9" s="113" t="s">
        <v>171</v>
      </c>
      <c r="L9" s="12"/>
      <c r="M9" s="4"/>
    </row>
    <row r="10" spans="3:13" ht="13.5">
      <c r="C10" s="12" t="s">
        <v>55</v>
      </c>
      <c r="D10" s="12"/>
      <c r="E10" s="12" t="s">
        <v>56</v>
      </c>
      <c r="F10" s="12"/>
      <c r="G10" s="12" t="s">
        <v>57</v>
      </c>
      <c r="H10" s="12"/>
      <c r="I10" s="12" t="s">
        <v>58</v>
      </c>
      <c r="J10" s="12"/>
      <c r="K10" s="14"/>
      <c r="L10" s="12"/>
      <c r="M10" s="12" t="s">
        <v>59</v>
      </c>
    </row>
    <row r="11" spans="3:13" ht="13.5">
      <c r="C11" s="12"/>
      <c r="D11" s="12"/>
      <c r="E11" s="12"/>
      <c r="F11" s="12"/>
      <c r="G11" s="4"/>
      <c r="H11" s="4"/>
      <c r="I11" s="4"/>
      <c r="J11" s="4"/>
      <c r="L11" s="4"/>
      <c r="M11" s="4"/>
    </row>
    <row r="12" spans="3:13" ht="13.5">
      <c r="C12" s="12" t="s">
        <v>4</v>
      </c>
      <c r="D12" s="12"/>
      <c r="E12" s="12" t="s">
        <v>4</v>
      </c>
      <c r="F12" s="12"/>
      <c r="G12" s="12" t="s">
        <v>4</v>
      </c>
      <c r="H12" s="12"/>
      <c r="I12" s="12" t="s">
        <v>4</v>
      </c>
      <c r="J12" s="12"/>
      <c r="K12" s="113" t="s">
        <v>4</v>
      </c>
      <c r="L12" s="12"/>
      <c r="M12" s="12" t="s">
        <v>4</v>
      </c>
    </row>
    <row r="14" spans="1:13" ht="13.5">
      <c r="A14" s="104" t="s">
        <v>172</v>
      </c>
      <c r="C14" s="12"/>
      <c r="D14" s="12"/>
      <c r="E14" s="12"/>
      <c r="F14" s="12"/>
      <c r="G14" s="12"/>
      <c r="H14" s="12"/>
      <c r="I14" s="12"/>
      <c r="J14" s="12"/>
      <c r="K14" s="14"/>
      <c r="L14" s="12"/>
      <c r="M14" s="12"/>
    </row>
    <row r="15" spans="3:13" ht="13.5">
      <c r="C15" s="12"/>
      <c r="D15" s="12"/>
      <c r="E15" s="12"/>
      <c r="F15" s="12"/>
      <c r="G15" s="12"/>
      <c r="H15" s="12"/>
      <c r="I15" s="12"/>
      <c r="J15" s="12"/>
      <c r="K15" s="14"/>
      <c r="L15" s="12"/>
      <c r="M15" s="12"/>
    </row>
    <row r="16" spans="1:13" ht="13.5">
      <c r="A16" s="5" t="s">
        <v>134</v>
      </c>
      <c r="C16" s="105">
        <v>15000</v>
      </c>
      <c r="D16" s="105"/>
      <c r="E16" s="105">
        <v>8019</v>
      </c>
      <c r="F16" s="105"/>
      <c r="G16" s="105">
        <v>825</v>
      </c>
      <c r="H16" s="105"/>
      <c r="I16" s="105">
        <v>4824</v>
      </c>
      <c r="J16" s="105"/>
      <c r="K16" s="130">
        <v>49</v>
      </c>
      <c r="L16" s="105"/>
      <c r="M16" s="105">
        <f>SUM(C16:K16)</f>
        <v>28717</v>
      </c>
    </row>
    <row r="17" spans="3:13" ht="13.5">
      <c r="C17" s="12"/>
      <c r="D17" s="12"/>
      <c r="E17" s="12"/>
      <c r="F17" s="12"/>
      <c r="G17" s="12"/>
      <c r="H17" s="12"/>
      <c r="I17" s="12"/>
      <c r="J17" s="12"/>
      <c r="K17" s="14"/>
      <c r="L17" s="12"/>
      <c r="M17" s="12"/>
    </row>
    <row r="18" spans="1:13" ht="13.5">
      <c r="A18" s="5" t="s">
        <v>135</v>
      </c>
      <c r="C18" s="113">
        <v>0</v>
      </c>
      <c r="D18" s="113"/>
      <c r="E18" s="113">
        <v>0</v>
      </c>
      <c r="F18" s="113"/>
      <c r="G18" s="113">
        <v>0</v>
      </c>
      <c r="H18" s="12"/>
      <c r="I18" s="106">
        <v>477</v>
      </c>
      <c r="J18" s="12"/>
      <c r="K18" s="14">
        <v>-87</v>
      </c>
      <c r="L18" s="12"/>
      <c r="M18" s="107">
        <f aca="true" t="shared" si="0" ref="M18:M23">SUM(C18:K18)</f>
        <v>390</v>
      </c>
    </row>
    <row r="19" spans="3:13" ht="13.5">
      <c r="C19" s="113"/>
      <c r="D19" s="113"/>
      <c r="E19" s="113"/>
      <c r="F19" s="113"/>
      <c r="G19" s="113"/>
      <c r="H19" s="12"/>
      <c r="I19" s="106"/>
      <c r="J19" s="12"/>
      <c r="K19" s="14"/>
      <c r="L19" s="12"/>
      <c r="M19" s="107"/>
    </row>
    <row r="20" spans="1:13" ht="29.25" customHeight="1">
      <c r="A20" s="225" t="s">
        <v>174</v>
      </c>
      <c r="B20" s="225"/>
      <c r="C20" s="113">
        <v>0</v>
      </c>
      <c r="D20" s="113"/>
      <c r="E20" s="113">
        <v>0</v>
      </c>
      <c r="F20" s="113"/>
      <c r="G20" s="113">
        <v>0</v>
      </c>
      <c r="H20" s="12"/>
      <c r="I20" s="106">
        <v>0</v>
      </c>
      <c r="J20" s="12"/>
      <c r="K20" s="14">
        <v>667</v>
      </c>
      <c r="L20" s="12"/>
      <c r="M20" s="107">
        <f t="shared" si="0"/>
        <v>667</v>
      </c>
    </row>
    <row r="21" spans="3:13" ht="13.5">
      <c r="C21" s="113"/>
      <c r="D21" s="113"/>
      <c r="E21" s="113"/>
      <c r="F21" s="113"/>
      <c r="G21" s="113"/>
      <c r="H21" s="12"/>
      <c r="I21" s="106"/>
      <c r="J21" s="12"/>
      <c r="K21" s="14"/>
      <c r="L21" s="12"/>
      <c r="M21" s="107"/>
    </row>
    <row r="22" spans="1:13" ht="13.5">
      <c r="A22" s="5" t="s">
        <v>122</v>
      </c>
      <c r="C22" s="113"/>
      <c r="D22" s="113"/>
      <c r="E22" s="113"/>
      <c r="F22" s="113"/>
      <c r="G22" s="113"/>
      <c r="H22" s="12"/>
      <c r="I22" s="106">
        <v>0</v>
      </c>
      <c r="J22" s="12"/>
      <c r="K22" s="14"/>
      <c r="L22" s="12"/>
      <c r="M22" s="107">
        <f t="shared" si="0"/>
        <v>0</v>
      </c>
    </row>
    <row r="23" spans="1:13" ht="13.5">
      <c r="A23" s="5" t="s">
        <v>173</v>
      </c>
      <c r="C23" s="113">
        <v>0</v>
      </c>
      <c r="D23" s="113"/>
      <c r="E23" s="113">
        <v>0</v>
      </c>
      <c r="F23" s="113"/>
      <c r="G23" s="113">
        <v>0</v>
      </c>
      <c r="H23" s="12"/>
      <c r="I23" s="106">
        <v>-1199</v>
      </c>
      <c r="J23" s="12"/>
      <c r="K23" s="14"/>
      <c r="L23" s="12"/>
      <c r="M23" s="115">
        <f t="shared" si="0"/>
        <v>-1199</v>
      </c>
    </row>
    <row r="24" spans="3:13" ht="13.5">
      <c r="C24" s="12"/>
      <c r="D24" s="12"/>
      <c r="E24" s="12"/>
      <c r="F24" s="12"/>
      <c r="G24" s="12"/>
      <c r="H24" s="12"/>
      <c r="I24" s="12"/>
      <c r="J24" s="12"/>
      <c r="K24" s="14"/>
      <c r="L24" s="12"/>
      <c r="M24" s="12"/>
    </row>
    <row r="25" spans="1:13" ht="14.25" thickBot="1">
      <c r="A25" s="5" t="s">
        <v>260</v>
      </c>
      <c r="C25" s="108">
        <f>SUM(C16:C23)</f>
        <v>15000</v>
      </c>
      <c r="D25" s="108"/>
      <c r="E25" s="108">
        <f>SUM(E16:E23)</f>
        <v>8019</v>
      </c>
      <c r="F25" s="108"/>
      <c r="G25" s="108">
        <f>SUM(G16:G23)</f>
        <v>825</v>
      </c>
      <c r="H25" s="108"/>
      <c r="I25" s="108">
        <f>SUM(I16:I23)</f>
        <v>4102</v>
      </c>
      <c r="J25" s="108"/>
      <c r="K25" s="131">
        <f>SUM(K16:K23)</f>
        <v>629</v>
      </c>
      <c r="L25" s="108"/>
      <c r="M25" s="108">
        <f>SUM(M16:M24)</f>
        <v>28575</v>
      </c>
    </row>
    <row r="26" spans="3:13" ht="14.25" thickTop="1">
      <c r="C26" s="15"/>
      <c r="D26" s="15"/>
      <c r="E26" s="15"/>
      <c r="F26" s="15"/>
      <c r="G26" s="15"/>
      <c r="H26" s="15"/>
      <c r="I26" s="15"/>
      <c r="J26" s="15"/>
      <c r="K26" s="15"/>
      <c r="L26" s="15"/>
      <c r="M26" s="15"/>
    </row>
    <row r="27" spans="3:13" ht="13.5">
      <c r="C27" s="15"/>
      <c r="D27" s="15"/>
      <c r="E27" s="15"/>
      <c r="F27" s="15"/>
      <c r="G27" s="15"/>
      <c r="H27" s="15"/>
      <c r="I27" s="15"/>
      <c r="J27" s="15"/>
      <c r="K27" s="15"/>
      <c r="L27" s="15"/>
      <c r="M27" s="15"/>
    </row>
    <row r="28" spans="3:13" ht="13.5">
      <c r="C28" s="15"/>
      <c r="D28" s="15"/>
      <c r="E28" s="15"/>
      <c r="F28" s="15"/>
      <c r="G28" s="15"/>
      <c r="H28" s="15"/>
      <c r="I28" s="15"/>
      <c r="J28" s="15"/>
      <c r="K28" s="15"/>
      <c r="L28" s="15"/>
      <c r="M28" s="15"/>
    </row>
    <row r="29" spans="1:13" ht="13.5">
      <c r="A29" s="104" t="s">
        <v>187</v>
      </c>
      <c r="C29" s="12"/>
      <c r="D29" s="12"/>
      <c r="E29" s="12"/>
      <c r="F29" s="12"/>
      <c r="G29" s="12"/>
      <c r="H29" s="12"/>
      <c r="I29" s="12"/>
      <c r="J29" s="12"/>
      <c r="K29" s="14"/>
      <c r="L29" s="12"/>
      <c r="M29" s="12"/>
    </row>
    <row r="30" spans="3:13" ht="13.5">
      <c r="C30" s="12"/>
      <c r="D30" s="12"/>
      <c r="E30" s="12"/>
      <c r="F30" s="12"/>
      <c r="G30" s="12"/>
      <c r="H30" s="12"/>
      <c r="I30" s="12"/>
      <c r="J30" s="12"/>
      <c r="K30" s="14"/>
      <c r="L30" s="12"/>
      <c r="M30" s="12"/>
    </row>
    <row r="31" spans="1:13" ht="13.5">
      <c r="A31" s="5" t="s">
        <v>175</v>
      </c>
      <c r="C31" s="105">
        <f>C25</f>
        <v>15000</v>
      </c>
      <c r="D31" s="105"/>
      <c r="E31" s="105">
        <f>E25</f>
        <v>8019</v>
      </c>
      <c r="F31" s="105"/>
      <c r="G31" s="105">
        <f>G25</f>
        <v>825</v>
      </c>
      <c r="H31" s="105"/>
      <c r="I31" s="105">
        <f>I25</f>
        <v>4102</v>
      </c>
      <c r="J31" s="105"/>
      <c r="K31" s="130">
        <v>629</v>
      </c>
      <c r="L31" s="105"/>
      <c r="M31" s="105">
        <f>M25</f>
        <v>28575</v>
      </c>
    </row>
    <row r="32" spans="3:13" ht="13.5">
      <c r="C32" s="105"/>
      <c r="D32" s="105"/>
      <c r="E32" s="105"/>
      <c r="F32" s="105"/>
      <c r="G32" s="105"/>
      <c r="H32" s="105"/>
      <c r="I32" s="105"/>
      <c r="J32" s="105"/>
      <c r="K32" s="130"/>
      <c r="L32" s="105"/>
      <c r="M32" s="105"/>
    </row>
    <row r="33" spans="1:13" ht="13.5">
      <c r="A33" s="5" t="s">
        <v>176</v>
      </c>
      <c r="C33" s="113">
        <v>0</v>
      </c>
      <c r="D33" s="113"/>
      <c r="E33" s="113">
        <v>0</v>
      </c>
      <c r="F33" s="113"/>
      <c r="G33" s="14">
        <v>-825</v>
      </c>
      <c r="H33" s="12"/>
      <c r="I33" s="106">
        <v>825</v>
      </c>
      <c r="J33" s="12"/>
      <c r="K33" s="14">
        <v>0</v>
      </c>
      <c r="L33" s="12"/>
      <c r="M33" s="107">
        <f>SUM(C33:K33)</f>
        <v>0</v>
      </c>
    </row>
    <row r="34" spans="3:13" ht="13.5">
      <c r="C34" s="113"/>
      <c r="D34" s="113"/>
      <c r="E34" s="113"/>
      <c r="F34" s="113"/>
      <c r="G34" s="113"/>
      <c r="H34" s="12"/>
      <c r="I34" s="106"/>
      <c r="J34" s="12"/>
      <c r="K34" s="14"/>
      <c r="L34" s="12"/>
      <c r="M34" s="107"/>
    </row>
    <row r="35" spans="1:13" ht="13.5">
      <c r="A35" s="5" t="s">
        <v>60</v>
      </c>
      <c r="C35" s="113">
        <v>0</v>
      </c>
      <c r="D35" s="113"/>
      <c r="E35" s="113">
        <v>0</v>
      </c>
      <c r="F35" s="113"/>
      <c r="G35" s="113">
        <v>0</v>
      </c>
      <c r="H35" s="12"/>
      <c r="I35" s="106">
        <f>CIS!H37</f>
        <v>1359</v>
      </c>
      <c r="J35" s="12"/>
      <c r="K35" s="14">
        <f>CIS!H39</f>
        <v>47</v>
      </c>
      <c r="L35" s="12"/>
      <c r="M35" s="107">
        <f>SUM(C35:K35)</f>
        <v>1406</v>
      </c>
    </row>
    <row r="36" spans="3:13" ht="13.5">
      <c r="C36" s="113"/>
      <c r="D36" s="113"/>
      <c r="E36" s="113"/>
      <c r="F36" s="113"/>
      <c r="G36" s="113"/>
      <c r="H36" s="12"/>
      <c r="I36" s="106"/>
      <c r="J36" s="12"/>
      <c r="K36" s="14"/>
      <c r="L36" s="12"/>
      <c r="M36" s="107"/>
    </row>
    <row r="37" spans="1:13" ht="13.5">
      <c r="A37" s="5" t="s">
        <v>122</v>
      </c>
      <c r="C37" s="113"/>
      <c r="D37" s="113"/>
      <c r="E37" s="113"/>
      <c r="F37" s="113"/>
      <c r="G37" s="113"/>
      <c r="H37" s="12"/>
      <c r="I37" s="106"/>
      <c r="J37" s="12"/>
      <c r="K37" s="14"/>
      <c r="L37" s="12"/>
      <c r="M37" s="107"/>
    </row>
    <row r="38" spans="1:13" ht="13.5">
      <c r="A38" s="128" t="s">
        <v>188</v>
      </c>
      <c r="C38" s="184" t="s">
        <v>117</v>
      </c>
      <c r="D38" s="184"/>
      <c r="E38" s="184" t="s">
        <v>117</v>
      </c>
      <c r="F38" s="184"/>
      <c r="G38" s="184" t="s">
        <v>117</v>
      </c>
      <c r="H38" s="12"/>
      <c r="I38" s="14">
        <v>-302</v>
      </c>
      <c r="J38" s="12"/>
      <c r="K38" s="167" t="s">
        <v>117</v>
      </c>
      <c r="L38" s="12"/>
      <c r="M38" s="107">
        <f>SUM(C38:K38)</f>
        <v>-302</v>
      </c>
    </row>
    <row r="39" spans="3:13" ht="13.5">
      <c r="C39" s="12"/>
      <c r="D39" s="12"/>
      <c r="E39" s="12"/>
      <c r="F39" s="12"/>
      <c r="G39" s="12"/>
      <c r="H39" s="12"/>
      <c r="I39" s="12"/>
      <c r="J39" s="12"/>
      <c r="K39" s="14"/>
      <c r="L39" s="12"/>
      <c r="M39" s="12"/>
    </row>
    <row r="40" spans="1:15" ht="14.25" thickBot="1">
      <c r="A40" s="5" t="s">
        <v>261</v>
      </c>
      <c r="C40" s="108">
        <f>SUM(C31:C39)</f>
        <v>15000</v>
      </c>
      <c r="D40" s="108"/>
      <c r="E40" s="108">
        <f aca="true" t="shared" si="1" ref="E40:M40">SUM(E31:E39)</f>
        <v>8019</v>
      </c>
      <c r="F40" s="108"/>
      <c r="G40" s="108">
        <f t="shared" si="1"/>
        <v>0</v>
      </c>
      <c r="H40" s="108"/>
      <c r="I40" s="108">
        <f t="shared" si="1"/>
        <v>5984</v>
      </c>
      <c r="J40" s="108"/>
      <c r="K40" s="108">
        <f t="shared" si="1"/>
        <v>676</v>
      </c>
      <c r="L40" s="108"/>
      <c r="M40" s="108">
        <f t="shared" si="1"/>
        <v>29679</v>
      </c>
      <c r="O40" s="114"/>
    </row>
    <row r="41" ht="15.75" customHeight="1" thickTop="1"/>
    <row r="42" spans="1:13" ht="30" customHeight="1">
      <c r="A42" s="225" t="s">
        <v>268</v>
      </c>
      <c r="B42" s="225"/>
      <c r="C42" s="225"/>
      <c r="D42" s="225"/>
      <c r="E42" s="225"/>
      <c r="F42" s="225"/>
      <c r="G42" s="225"/>
      <c r="H42" s="225"/>
      <c r="I42" s="225"/>
      <c r="J42" s="225"/>
      <c r="K42" s="225"/>
      <c r="L42" s="225"/>
      <c r="M42" s="225"/>
    </row>
    <row r="43" ht="15.75" customHeight="1"/>
    <row r="44" ht="15.75" customHeight="1"/>
    <row r="45" ht="15.75" customHeight="1"/>
  </sheetData>
  <mergeCells count="7">
    <mergeCell ref="A42:M42"/>
    <mergeCell ref="A20:B20"/>
    <mergeCell ref="A5:M5"/>
    <mergeCell ref="A1:M1"/>
    <mergeCell ref="A2:M2"/>
    <mergeCell ref="A4:M4"/>
    <mergeCell ref="A3:M3"/>
  </mergeCells>
  <printOptions/>
  <pageMargins left="0.75" right="0.75" top="1" bottom="1" header="0.5" footer="0.5"/>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U137"/>
  <sheetViews>
    <sheetView view="pageBreakPreview" zoomScale="60" zoomScaleNormal="75" workbookViewId="0" topLeftCell="A13">
      <selection activeCell="B90" sqref="B90:M90"/>
    </sheetView>
  </sheetViews>
  <sheetFormatPr defaultColWidth="9.140625" defaultRowHeight="12.75"/>
  <cols>
    <col min="1" max="1" width="4.421875" style="99" customWidth="1"/>
    <col min="2" max="2" width="3.421875" style="99" customWidth="1"/>
    <col min="3" max="3" width="4.57421875" style="99" customWidth="1"/>
    <col min="4" max="4" width="5.57421875" style="99" customWidth="1"/>
    <col min="5" max="5" width="14.00390625" style="99" customWidth="1"/>
    <col min="6" max="6" width="9.140625" style="99" customWidth="1"/>
    <col min="7" max="7" width="4.57421875" style="99" customWidth="1"/>
    <col min="8" max="8" width="10.8515625" style="99" customWidth="1"/>
    <col min="9" max="9" width="17.57421875" style="99" customWidth="1"/>
    <col min="10" max="10" width="10.28125" style="99" customWidth="1"/>
    <col min="11" max="11" width="10.00390625" style="99" customWidth="1"/>
    <col min="12" max="12" width="13.140625" style="99" customWidth="1"/>
    <col min="13" max="13" width="8.140625" style="99" customWidth="1"/>
    <col min="14" max="16384" width="9.140625" style="99" customWidth="1"/>
  </cols>
  <sheetData>
    <row r="1" spans="1:12" ht="13.5">
      <c r="A1" s="219" t="s">
        <v>0</v>
      </c>
      <c r="B1" s="219"/>
      <c r="C1" s="219"/>
      <c r="D1" s="219"/>
      <c r="E1" s="219"/>
      <c r="F1" s="219"/>
      <c r="G1" s="219"/>
      <c r="H1" s="219"/>
      <c r="I1" s="219"/>
      <c r="J1" s="219"/>
      <c r="K1" s="219"/>
      <c r="L1" s="219"/>
    </row>
    <row r="2" spans="1:12" ht="13.5">
      <c r="A2" s="219" t="s">
        <v>178</v>
      </c>
      <c r="B2" s="219"/>
      <c r="C2" s="219"/>
      <c r="D2" s="219"/>
      <c r="E2" s="219"/>
      <c r="F2" s="219"/>
      <c r="G2" s="219"/>
      <c r="H2" s="219"/>
      <c r="I2" s="219"/>
      <c r="J2" s="219"/>
      <c r="K2" s="219"/>
      <c r="L2" s="219"/>
    </row>
    <row r="3" spans="1:12" ht="30" customHeight="1">
      <c r="A3" s="234" t="s">
        <v>290</v>
      </c>
      <c r="B3" s="234"/>
      <c r="C3" s="234"/>
      <c r="D3" s="234"/>
      <c r="E3" s="234"/>
      <c r="F3" s="234"/>
      <c r="G3" s="234"/>
      <c r="H3" s="234"/>
      <c r="I3" s="234"/>
      <c r="J3" s="234"/>
      <c r="K3" s="234"/>
      <c r="L3" s="234"/>
    </row>
    <row r="4" spans="1:12" ht="13.5">
      <c r="A4" s="16"/>
      <c r="B4" s="7"/>
      <c r="C4" s="7"/>
      <c r="D4" s="7"/>
      <c r="E4" s="7"/>
      <c r="F4" s="7"/>
      <c r="G4" s="7"/>
      <c r="H4" s="7"/>
      <c r="I4" s="7"/>
      <c r="J4" s="7"/>
      <c r="K4" s="7"/>
      <c r="L4" s="7"/>
    </row>
    <row r="5" spans="1:12" ht="13.5">
      <c r="A5" s="4"/>
      <c r="B5" s="5"/>
      <c r="C5" s="5"/>
      <c r="D5" s="5"/>
      <c r="E5" s="5"/>
      <c r="F5" s="5"/>
      <c r="G5" s="5"/>
      <c r="H5" s="5"/>
      <c r="I5" s="5"/>
      <c r="J5" s="5"/>
      <c r="K5" s="5"/>
      <c r="L5" s="5"/>
    </row>
    <row r="6" spans="1:12" ht="13.5">
      <c r="A6" s="5">
        <v>1</v>
      </c>
      <c r="B6" s="4" t="s">
        <v>142</v>
      </c>
      <c r="C6" s="5"/>
      <c r="D6" s="5"/>
      <c r="E6" s="5"/>
      <c r="F6" s="5"/>
      <c r="G6" s="5"/>
      <c r="H6" s="5"/>
      <c r="I6" s="5"/>
      <c r="J6" s="5"/>
      <c r="K6" s="5"/>
      <c r="L6" s="5"/>
    </row>
    <row r="7" spans="1:12" ht="13.5">
      <c r="A7" s="4"/>
      <c r="B7" s="4"/>
      <c r="C7" s="5"/>
      <c r="D7" s="5"/>
      <c r="E7" s="5"/>
      <c r="F7" s="5"/>
      <c r="G7" s="5"/>
      <c r="H7" s="5"/>
      <c r="I7" s="5"/>
      <c r="J7" s="5"/>
      <c r="K7" s="5"/>
      <c r="L7" s="5"/>
    </row>
    <row r="8" spans="1:12" ht="19.5" customHeight="1">
      <c r="A8" s="4"/>
      <c r="B8" s="231" t="s">
        <v>279</v>
      </c>
      <c r="C8" s="231"/>
      <c r="D8" s="231"/>
      <c r="E8" s="231"/>
      <c r="F8" s="231"/>
      <c r="G8" s="231"/>
      <c r="H8" s="231"/>
      <c r="I8" s="231"/>
      <c r="J8" s="231"/>
      <c r="K8" s="231"/>
      <c r="L8" s="231"/>
    </row>
    <row r="9" spans="1:12" ht="19.5" customHeight="1">
      <c r="A9" s="4"/>
      <c r="B9" s="231"/>
      <c r="C9" s="231"/>
      <c r="D9" s="231"/>
      <c r="E9" s="231"/>
      <c r="F9" s="231"/>
      <c r="G9" s="231"/>
      <c r="H9" s="231"/>
      <c r="I9" s="231"/>
      <c r="J9" s="231"/>
      <c r="K9" s="231"/>
      <c r="L9" s="231"/>
    </row>
    <row r="10" spans="1:12" ht="22.5" customHeight="1">
      <c r="A10" s="4"/>
      <c r="B10" s="231"/>
      <c r="C10" s="231"/>
      <c r="D10" s="231"/>
      <c r="E10" s="231"/>
      <c r="F10" s="231"/>
      <c r="G10" s="231"/>
      <c r="H10" s="231"/>
      <c r="I10" s="231"/>
      <c r="J10" s="231"/>
      <c r="K10" s="231"/>
      <c r="L10" s="231"/>
    </row>
    <row r="11" spans="1:12" ht="14.25" customHeight="1">
      <c r="A11" s="4"/>
      <c r="B11" s="62"/>
      <c r="C11" s="62"/>
      <c r="D11" s="62"/>
      <c r="E11" s="62"/>
      <c r="F11" s="62"/>
      <c r="G11" s="62"/>
      <c r="H11" s="62"/>
      <c r="I11" s="62"/>
      <c r="J11" s="62"/>
      <c r="K11" s="62"/>
      <c r="L11" s="62"/>
    </row>
    <row r="12" spans="1:12" ht="81" customHeight="1">
      <c r="A12" s="4"/>
      <c r="B12" s="231" t="s">
        <v>269</v>
      </c>
      <c r="C12" s="231"/>
      <c r="D12" s="231"/>
      <c r="E12" s="231"/>
      <c r="F12" s="231"/>
      <c r="G12" s="231"/>
      <c r="H12" s="231"/>
      <c r="I12" s="231"/>
      <c r="J12" s="231"/>
      <c r="K12" s="231"/>
      <c r="L12" s="231"/>
    </row>
    <row r="13" spans="1:12" ht="9.75" customHeight="1">
      <c r="A13" s="4"/>
      <c r="B13" s="98"/>
      <c r="C13" s="98"/>
      <c r="D13" s="98"/>
      <c r="E13" s="98"/>
      <c r="F13" s="98"/>
      <c r="G13" s="98"/>
      <c r="H13" s="98"/>
      <c r="I13" s="98"/>
      <c r="J13" s="98"/>
      <c r="K13" s="98"/>
      <c r="L13" s="98"/>
    </row>
    <row r="14" spans="1:12" ht="13.5" customHeight="1">
      <c r="A14" s="4"/>
      <c r="B14" s="231" t="s">
        <v>143</v>
      </c>
      <c r="C14" s="231"/>
      <c r="D14" s="231"/>
      <c r="E14" s="231"/>
      <c r="F14" s="231"/>
      <c r="G14" s="231"/>
      <c r="H14" s="231"/>
      <c r="I14" s="231"/>
      <c r="J14" s="231"/>
      <c r="K14" s="231"/>
      <c r="L14" s="231"/>
    </row>
    <row r="15" spans="1:12" ht="35.25" customHeight="1">
      <c r="A15" s="4"/>
      <c r="B15" s="231"/>
      <c r="C15" s="231"/>
      <c r="D15" s="231"/>
      <c r="E15" s="231"/>
      <c r="F15" s="231"/>
      <c r="G15" s="231"/>
      <c r="H15" s="231"/>
      <c r="I15" s="231"/>
      <c r="J15" s="231"/>
      <c r="K15" s="231"/>
      <c r="L15" s="231"/>
    </row>
    <row r="16" spans="1:12" ht="13.5" customHeight="1">
      <c r="A16" s="4"/>
      <c r="B16" s="21"/>
      <c r="C16" s="21"/>
      <c r="D16" s="21"/>
      <c r="E16" s="21"/>
      <c r="F16" s="21"/>
      <c r="G16" s="21"/>
      <c r="H16" s="21"/>
      <c r="I16" s="21"/>
      <c r="J16" s="21"/>
      <c r="K16" s="21"/>
      <c r="L16" s="21"/>
    </row>
    <row r="17" spans="1:12" ht="13.5">
      <c r="A17" s="5">
        <f>A6+1</f>
        <v>2</v>
      </c>
      <c r="B17" s="71" t="s">
        <v>291</v>
      </c>
      <c r="C17" s="5"/>
      <c r="D17" s="5"/>
      <c r="E17" s="5"/>
      <c r="F17" s="5"/>
      <c r="G17" s="5"/>
      <c r="H17" s="5"/>
      <c r="I17" s="5"/>
      <c r="J17" s="5"/>
      <c r="K17" s="5"/>
      <c r="L17" s="5"/>
    </row>
    <row r="18" spans="1:12" ht="13.5">
      <c r="A18" s="4"/>
      <c r="B18" s="4"/>
      <c r="C18" s="5"/>
      <c r="D18" s="5"/>
      <c r="E18" s="5"/>
      <c r="F18" s="5"/>
      <c r="G18" s="5"/>
      <c r="H18" s="5"/>
      <c r="I18" s="5"/>
      <c r="J18" s="5"/>
      <c r="K18" s="5"/>
      <c r="L18" s="5"/>
    </row>
    <row r="19" spans="1:13" ht="13.5">
      <c r="A19" s="4"/>
      <c r="B19" s="4"/>
      <c r="C19" s="6"/>
      <c r="D19" s="6"/>
      <c r="E19" s="6"/>
      <c r="F19" s="17" t="s">
        <v>293</v>
      </c>
      <c r="G19" s="17"/>
      <c r="H19" s="17"/>
      <c r="I19" s="70" t="s">
        <v>294</v>
      </c>
      <c r="J19" s="17"/>
      <c r="K19" s="5"/>
      <c r="L19" s="5"/>
      <c r="M19" s="5"/>
    </row>
    <row r="20" spans="1:13" ht="13.5">
      <c r="A20" s="4"/>
      <c r="B20" s="4"/>
      <c r="C20" s="6"/>
      <c r="D20" s="6"/>
      <c r="E20" s="6"/>
      <c r="F20" s="17" t="s">
        <v>81</v>
      </c>
      <c r="G20" s="17"/>
      <c r="H20" s="17"/>
      <c r="I20" s="17" t="s">
        <v>81</v>
      </c>
      <c r="J20" s="17"/>
      <c r="K20" s="5"/>
      <c r="L20" s="5"/>
      <c r="M20" s="5"/>
    </row>
    <row r="21" spans="1:13" ht="13.5">
      <c r="A21" s="4"/>
      <c r="B21" s="4"/>
      <c r="C21" s="6"/>
      <c r="D21" s="6"/>
      <c r="E21" s="6"/>
      <c r="F21" s="17" t="s">
        <v>180</v>
      </c>
      <c r="G21" s="17"/>
      <c r="H21" s="17"/>
      <c r="I21" s="17" t="s">
        <v>295</v>
      </c>
      <c r="J21" s="17"/>
      <c r="K21" s="5"/>
      <c r="L21" s="5"/>
      <c r="M21" s="5"/>
    </row>
    <row r="22" spans="1:13" ht="13.5">
      <c r="A22" s="4"/>
      <c r="B22" s="4"/>
      <c r="C22" s="6"/>
      <c r="D22" s="6"/>
      <c r="E22" s="6"/>
      <c r="F22" s="17" t="s">
        <v>4</v>
      </c>
      <c r="G22" s="17"/>
      <c r="H22" s="17"/>
      <c r="I22" s="17" t="s">
        <v>4</v>
      </c>
      <c r="J22" s="17"/>
      <c r="K22" s="5"/>
      <c r="L22" s="5"/>
      <c r="M22" s="5"/>
    </row>
    <row r="23" spans="1:13" ht="13.5">
      <c r="A23" s="4"/>
      <c r="B23" s="4"/>
      <c r="C23" s="6"/>
      <c r="D23" s="6"/>
      <c r="E23" s="6"/>
      <c r="F23" s="17"/>
      <c r="G23" s="17"/>
      <c r="H23" s="17"/>
      <c r="I23" s="17"/>
      <c r="J23" s="17"/>
      <c r="K23" s="5"/>
      <c r="L23" s="5"/>
      <c r="M23" s="5"/>
    </row>
    <row r="24" spans="1:13" ht="13.5">
      <c r="A24" s="4"/>
      <c r="B24" s="4"/>
      <c r="C24" s="6"/>
      <c r="D24" s="6" t="s">
        <v>26</v>
      </c>
      <c r="E24" s="6"/>
      <c r="F24" s="32">
        <f>CIS!D16</f>
        <v>4860</v>
      </c>
      <c r="G24" s="32"/>
      <c r="H24" s="8"/>
      <c r="I24" s="32">
        <v>6789</v>
      </c>
      <c r="J24" s="8"/>
      <c r="K24" s="5"/>
      <c r="L24" s="5"/>
      <c r="M24" s="5"/>
    </row>
    <row r="25" spans="1:13" ht="13.5">
      <c r="A25" s="4"/>
      <c r="B25" s="4"/>
      <c r="C25" s="6"/>
      <c r="D25" s="6" t="s">
        <v>82</v>
      </c>
      <c r="E25" s="6"/>
      <c r="F25" s="32">
        <f>CIS!D28</f>
        <v>198</v>
      </c>
      <c r="G25" s="32"/>
      <c r="H25" s="8"/>
      <c r="I25" s="32">
        <v>740</v>
      </c>
      <c r="J25" s="8"/>
      <c r="K25" s="5"/>
      <c r="L25" s="5"/>
      <c r="M25" s="5"/>
    </row>
    <row r="26" spans="1:12" ht="13.5">
      <c r="A26" s="4"/>
      <c r="B26" s="9"/>
      <c r="C26" s="9"/>
      <c r="D26" s="9"/>
      <c r="E26" s="9"/>
      <c r="F26" s="9"/>
      <c r="G26" s="9"/>
      <c r="H26" s="9"/>
      <c r="I26" s="9"/>
      <c r="J26" s="9"/>
      <c r="K26" s="9"/>
      <c r="L26" s="9"/>
    </row>
    <row r="27" spans="1:12" ht="15" customHeight="1">
      <c r="A27" s="4"/>
      <c r="B27" s="231" t="s">
        <v>296</v>
      </c>
      <c r="C27" s="235"/>
      <c r="D27" s="235"/>
      <c r="E27" s="235"/>
      <c r="F27" s="235"/>
      <c r="G27" s="235"/>
      <c r="H27" s="235"/>
      <c r="I27" s="235"/>
      <c r="J27" s="235"/>
      <c r="K27" s="235"/>
      <c r="L27" s="235"/>
    </row>
    <row r="28" spans="1:12" ht="15" customHeight="1">
      <c r="A28" s="4"/>
      <c r="B28" s="235"/>
      <c r="C28" s="235"/>
      <c r="D28" s="235"/>
      <c r="E28" s="235"/>
      <c r="F28" s="235"/>
      <c r="G28" s="235"/>
      <c r="H28" s="235"/>
      <c r="I28" s="235"/>
      <c r="J28" s="235"/>
      <c r="K28" s="235"/>
      <c r="L28" s="235"/>
    </row>
    <row r="29" spans="1:12" ht="15" customHeight="1">
      <c r="A29" s="4"/>
      <c r="B29" s="235"/>
      <c r="C29" s="235"/>
      <c r="D29" s="235"/>
      <c r="E29" s="235"/>
      <c r="F29" s="235"/>
      <c r="G29" s="235"/>
      <c r="H29" s="235"/>
      <c r="I29" s="235"/>
      <c r="J29" s="235"/>
      <c r="K29" s="235"/>
      <c r="L29" s="235"/>
    </row>
    <row r="30" spans="1:12" ht="15" customHeight="1">
      <c r="A30" s="5"/>
      <c r="B30" s="235"/>
      <c r="C30" s="235"/>
      <c r="D30" s="235"/>
      <c r="E30" s="235"/>
      <c r="F30" s="235"/>
      <c r="G30" s="235"/>
      <c r="H30" s="235"/>
      <c r="I30" s="235"/>
      <c r="J30" s="235"/>
      <c r="K30" s="235"/>
      <c r="L30" s="235"/>
    </row>
    <row r="31" spans="1:12" ht="15" customHeight="1">
      <c r="A31" s="5"/>
      <c r="B31" s="235"/>
      <c r="C31" s="235"/>
      <c r="D31" s="235"/>
      <c r="E31" s="235"/>
      <c r="F31" s="235"/>
      <c r="G31" s="235"/>
      <c r="H31" s="235"/>
      <c r="I31" s="235"/>
      <c r="J31" s="235"/>
      <c r="K31" s="235"/>
      <c r="L31" s="235"/>
    </row>
    <row r="32" spans="1:12" ht="13.5">
      <c r="A32" s="5"/>
      <c r="B32" s="5"/>
      <c r="C32" s="5"/>
      <c r="D32" s="5"/>
      <c r="E32" s="5"/>
      <c r="F32" s="5"/>
      <c r="G32" s="5"/>
      <c r="H32" s="5"/>
      <c r="I32" s="5"/>
      <c r="J32" s="5"/>
      <c r="K32" s="5"/>
      <c r="L32" s="5"/>
    </row>
    <row r="33" spans="1:12" ht="13.5">
      <c r="A33" s="5">
        <f>A17+1</f>
        <v>3</v>
      </c>
      <c r="B33" s="4" t="s">
        <v>83</v>
      </c>
      <c r="C33" s="5"/>
      <c r="D33" s="5"/>
      <c r="E33" s="5"/>
      <c r="F33" s="5"/>
      <c r="G33" s="5"/>
      <c r="H33" s="5"/>
      <c r="I33" s="5"/>
      <c r="J33" s="5"/>
      <c r="K33" s="5"/>
      <c r="L33" s="5"/>
    </row>
    <row r="34" spans="1:12" ht="13.5">
      <c r="A34" s="5"/>
      <c r="B34" s="4"/>
      <c r="C34" s="5"/>
      <c r="D34" s="5"/>
      <c r="E34" s="5"/>
      <c r="F34" s="5"/>
      <c r="G34" s="5"/>
      <c r="H34" s="5"/>
      <c r="I34" s="5"/>
      <c r="J34" s="5"/>
      <c r="K34" s="5"/>
      <c r="L34" s="5"/>
    </row>
    <row r="35" spans="1:12" ht="39.75" customHeight="1">
      <c r="A35" s="5"/>
      <c r="B35" s="231" t="s">
        <v>298</v>
      </c>
      <c r="C35" s="231"/>
      <c r="D35" s="231"/>
      <c r="E35" s="231"/>
      <c r="F35" s="231"/>
      <c r="G35" s="231"/>
      <c r="H35" s="231"/>
      <c r="I35" s="231"/>
      <c r="J35" s="231"/>
      <c r="K35" s="231"/>
      <c r="L35" s="231"/>
    </row>
    <row r="36" spans="1:12" ht="39.75" customHeight="1">
      <c r="A36" s="5"/>
      <c r="B36" s="231"/>
      <c r="C36" s="231"/>
      <c r="D36" s="231"/>
      <c r="E36" s="231"/>
      <c r="F36" s="231"/>
      <c r="G36" s="231"/>
      <c r="H36" s="231"/>
      <c r="I36" s="231"/>
      <c r="J36" s="231"/>
      <c r="K36" s="231"/>
      <c r="L36" s="231"/>
    </row>
    <row r="37" spans="1:12" ht="64.5" customHeight="1">
      <c r="A37" s="5"/>
      <c r="B37" s="231"/>
      <c r="C37" s="231"/>
      <c r="D37" s="231"/>
      <c r="E37" s="231"/>
      <c r="F37" s="231"/>
      <c r="G37" s="231"/>
      <c r="H37" s="231"/>
      <c r="I37" s="231"/>
      <c r="J37" s="231"/>
      <c r="K37" s="231"/>
      <c r="L37" s="231"/>
    </row>
    <row r="38" spans="1:12" ht="10.5" customHeight="1">
      <c r="A38" s="5"/>
      <c r="B38" s="62"/>
      <c r="C38" s="62"/>
      <c r="D38" s="62"/>
      <c r="E38" s="62"/>
      <c r="F38" s="62"/>
      <c r="G38" s="62"/>
      <c r="H38" s="62"/>
      <c r="I38" s="62"/>
      <c r="J38" s="62"/>
      <c r="K38" s="62"/>
      <c r="L38" s="62"/>
    </row>
    <row r="39" spans="1:12" ht="24.75" customHeight="1">
      <c r="A39" s="5"/>
      <c r="B39" s="231" t="s">
        <v>273</v>
      </c>
      <c r="C39" s="231"/>
      <c r="D39" s="231"/>
      <c r="E39" s="231"/>
      <c r="F39" s="231"/>
      <c r="G39" s="231"/>
      <c r="H39" s="231"/>
      <c r="I39" s="231"/>
      <c r="J39" s="231"/>
      <c r="K39" s="231"/>
      <c r="L39" s="231"/>
    </row>
    <row r="40" spans="1:12" ht="18" customHeight="1">
      <c r="A40" s="5"/>
      <c r="B40" s="231"/>
      <c r="C40" s="231"/>
      <c r="D40" s="231"/>
      <c r="E40" s="231"/>
      <c r="F40" s="231"/>
      <c r="G40" s="231"/>
      <c r="H40" s="231"/>
      <c r="I40" s="231"/>
      <c r="J40" s="231"/>
      <c r="K40" s="231"/>
      <c r="L40" s="231"/>
    </row>
    <row r="41" spans="1:12" ht="6" customHeight="1">
      <c r="A41" s="5"/>
      <c r="B41" s="235"/>
      <c r="C41" s="235"/>
      <c r="D41" s="235"/>
      <c r="E41" s="235"/>
      <c r="F41" s="235"/>
      <c r="G41" s="235"/>
      <c r="H41" s="235"/>
      <c r="I41" s="235"/>
      <c r="J41" s="235"/>
      <c r="K41" s="235"/>
      <c r="L41" s="235"/>
    </row>
    <row r="42" spans="1:12" ht="59.25" customHeight="1" hidden="1">
      <c r="A42" s="5">
        <f>A33+1</f>
        <v>4</v>
      </c>
      <c r="B42" s="4" t="s">
        <v>84</v>
      </c>
      <c r="C42" s="21"/>
      <c r="D42" s="21"/>
      <c r="E42" s="21"/>
      <c r="F42" s="21"/>
      <c r="G42" s="21"/>
      <c r="H42" s="21"/>
      <c r="I42" s="228"/>
      <c r="J42" s="228"/>
      <c r="K42" s="21"/>
      <c r="L42" s="21"/>
    </row>
    <row r="43" spans="1:12" ht="13.5" customHeight="1">
      <c r="A43" s="5"/>
      <c r="B43" s="4"/>
      <c r="C43" s="21"/>
      <c r="D43" s="21"/>
      <c r="E43" s="21"/>
      <c r="F43" s="21"/>
      <c r="G43" s="21"/>
      <c r="H43" s="21"/>
      <c r="I43" s="21"/>
      <c r="J43" s="21"/>
      <c r="K43" s="21"/>
      <c r="L43" s="21"/>
    </row>
    <row r="44" spans="1:12" ht="15" customHeight="1">
      <c r="A44" s="5">
        <v>4</v>
      </c>
      <c r="B44" s="4" t="s">
        <v>84</v>
      </c>
      <c r="C44" s="21"/>
      <c r="D44" s="21"/>
      <c r="E44" s="21"/>
      <c r="F44" s="21"/>
      <c r="G44" s="21"/>
      <c r="H44" s="21"/>
      <c r="I44" s="21"/>
      <c r="J44" s="21"/>
      <c r="K44" s="21"/>
      <c r="L44" s="21"/>
    </row>
    <row r="45" spans="1:12" ht="15" customHeight="1">
      <c r="A45" s="5"/>
      <c r="B45" s="4"/>
      <c r="C45" s="21"/>
      <c r="D45" s="21"/>
      <c r="E45" s="21"/>
      <c r="F45" s="21"/>
      <c r="G45" s="21"/>
      <c r="H45" s="21"/>
      <c r="I45" s="21"/>
      <c r="J45" s="21"/>
      <c r="K45" s="21"/>
      <c r="L45" s="21"/>
    </row>
    <row r="46" spans="1:12" ht="15" customHeight="1">
      <c r="A46" s="5"/>
      <c r="B46" s="237" t="s">
        <v>263</v>
      </c>
      <c r="C46" s="231"/>
      <c r="D46" s="231"/>
      <c r="E46" s="231"/>
      <c r="F46" s="231"/>
      <c r="G46" s="231"/>
      <c r="H46" s="231"/>
      <c r="I46" s="231"/>
      <c r="J46" s="231"/>
      <c r="K46" s="231"/>
      <c r="L46" s="231"/>
    </row>
    <row r="47" spans="1:12" ht="15" customHeight="1">
      <c r="A47" s="5"/>
      <c r="B47" s="231"/>
      <c r="C47" s="231"/>
      <c r="D47" s="231"/>
      <c r="E47" s="231"/>
      <c r="F47" s="231"/>
      <c r="G47" s="231"/>
      <c r="H47" s="231"/>
      <c r="I47" s="231"/>
      <c r="J47" s="231"/>
      <c r="K47" s="231"/>
      <c r="L47" s="231"/>
    </row>
    <row r="48" spans="1:12" ht="13.5">
      <c r="A48" s="5"/>
      <c r="B48" s="18"/>
      <c r="C48" s="21"/>
      <c r="D48" s="21"/>
      <c r="E48" s="21"/>
      <c r="F48" s="21"/>
      <c r="G48" s="21"/>
      <c r="H48" s="21"/>
      <c r="I48" s="21"/>
      <c r="J48" s="21"/>
      <c r="K48" s="21"/>
      <c r="L48" s="21"/>
    </row>
    <row r="49" spans="1:12" ht="13.5">
      <c r="A49" s="5">
        <f>A42+1</f>
        <v>5</v>
      </c>
      <c r="B49" s="19" t="s">
        <v>85</v>
      </c>
      <c r="C49" s="21"/>
      <c r="D49" s="21"/>
      <c r="E49" s="21"/>
      <c r="F49" s="21"/>
      <c r="G49" s="21"/>
      <c r="H49" s="21"/>
      <c r="I49" s="21"/>
      <c r="J49" s="21"/>
      <c r="K49" s="21"/>
      <c r="L49" s="21"/>
    </row>
    <row r="50" spans="1:12" ht="14.25" customHeight="1">
      <c r="A50" s="5"/>
      <c r="B50" s="19"/>
      <c r="C50" s="21"/>
      <c r="D50" s="21"/>
      <c r="E50" s="21"/>
      <c r="F50" s="21"/>
      <c r="G50" s="21"/>
      <c r="H50" s="21"/>
      <c r="I50" s="21"/>
      <c r="J50" s="21"/>
      <c r="K50" s="21"/>
      <c r="L50" s="21"/>
    </row>
    <row r="51" spans="1:12" ht="13.5">
      <c r="A51" s="5"/>
      <c r="B51" s="18" t="s">
        <v>128</v>
      </c>
      <c r="C51" s="21"/>
      <c r="D51" s="21"/>
      <c r="E51" s="21"/>
      <c r="F51" s="21"/>
      <c r="G51" s="21"/>
      <c r="H51" s="21"/>
      <c r="I51" s="21"/>
      <c r="J51" s="21"/>
      <c r="K51" s="21"/>
      <c r="L51" s="21"/>
    </row>
    <row r="52" spans="1:12" ht="13.5">
      <c r="A52" s="5"/>
      <c r="B52" s="18"/>
      <c r="C52" s="21"/>
      <c r="D52" s="21"/>
      <c r="E52" s="21"/>
      <c r="F52" s="21"/>
      <c r="G52" s="21"/>
      <c r="H52" s="21"/>
      <c r="I52" s="21"/>
      <c r="J52" s="17" t="s">
        <v>114</v>
      </c>
      <c r="K52" s="17"/>
      <c r="L52" s="17" t="s">
        <v>114</v>
      </c>
    </row>
    <row r="53" spans="1:12" ht="13.5">
      <c r="A53" s="5"/>
      <c r="B53" s="18"/>
      <c r="C53" s="21"/>
      <c r="D53" s="21"/>
      <c r="E53" s="21"/>
      <c r="F53" s="21"/>
      <c r="G53" s="21"/>
      <c r="H53" s="21"/>
      <c r="I53" s="21"/>
      <c r="J53" s="17" t="s">
        <v>264</v>
      </c>
      <c r="K53" s="17"/>
      <c r="L53" s="17" t="s">
        <v>86</v>
      </c>
    </row>
    <row r="54" spans="1:12" ht="13.5">
      <c r="A54" s="5"/>
      <c r="B54" s="18"/>
      <c r="C54" s="21"/>
      <c r="D54" s="21"/>
      <c r="E54" s="21"/>
      <c r="F54" s="21"/>
      <c r="G54" s="21"/>
      <c r="H54" s="21"/>
      <c r="I54" s="21"/>
      <c r="J54" s="35" t="s">
        <v>180</v>
      </c>
      <c r="K54" s="5"/>
      <c r="L54" s="35" t="s">
        <v>180</v>
      </c>
    </row>
    <row r="55" spans="1:12" ht="13.5">
      <c r="A55" s="5"/>
      <c r="B55" s="18"/>
      <c r="C55" s="21"/>
      <c r="D55" s="21"/>
      <c r="E55" s="21"/>
      <c r="F55" s="21"/>
      <c r="G55" s="21"/>
      <c r="H55" s="21"/>
      <c r="I55" s="17"/>
      <c r="J55" s="17" t="s">
        <v>4</v>
      </c>
      <c r="K55" s="5"/>
      <c r="L55" s="17" t="s">
        <v>4</v>
      </c>
    </row>
    <row r="56" spans="1:12" ht="13.5">
      <c r="A56" s="5"/>
      <c r="B56" s="18"/>
      <c r="C56" s="21"/>
      <c r="D56" s="21"/>
      <c r="E56" s="21"/>
      <c r="F56" s="21"/>
      <c r="G56" s="21"/>
      <c r="H56" s="21"/>
      <c r="I56" s="21"/>
      <c r="J56" s="17"/>
      <c r="K56" s="5"/>
      <c r="L56" s="17"/>
    </row>
    <row r="57" spans="1:12" ht="14.25" thickBot="1">
      <c r="A57" s="24"/>
      <c r="B57" s="61" t="s">
        <v>126</v>
      </c>
      <c r="C57" s="62"/>
      <c r="D57" s="62"/>
      <c r="E57" s="62"/>
      <c r="F57" s="62"/>
      <c r="G57" s="62"/>
      <c r="H57" s="62"/>
      <c r="I57" s="116"/>
      <c r="J57" s="77">
        <f>-CIS!D30</f>
        <v>155</v>
      </c>
      <c r="K57" s="78"/>
      <c r="L57" s="77">
        <f>-CIS!H30</f>
        <v>530</v>
      </c>
    </row>
    <row r="58" spans="1:12" ht="14.25" thickTop="1">
      <c r="A58" s="24"/>
      <c r="B58" s="61"/>
      <c r="C58" s="62"/>
      <c r="D58" s="62"/>
      <c r="E58" s="62"/>
      <c r="F58" s="62"/>
      <c r="G58" s="62"/>
      <c r="H58" s="62"/>
      <c r="I58" s="116"/>
      <c r="J58" s="120"/>
      <c r="K58" s="78"/>
      <c r="L58" s="120"/>
    </row>
    <row r="59" spans="1:21" ht="30" customHeight="1">
      <c r="A59" s="5"/>
      <c r="B59" s="228" t="s">
        <v>272</v>
      </c>
      <c r="C59" s="236"/>
      <c r="D59" s="236"/>
      <c r="E59" s="236"/>
      <c r="F59" s="236"/>
      <c r="G59" s="236"/>
      <c r="H59" s="236"/>
      <c r="I59" s="236"/>
      <c r="J59" s="236"/>
      <c r="K59" s="236"/>
      <c r="L59" s="236"/>
      <c r="N59" s="238"/>
      <c r="O59" s="238"/>
      <c r="P59" s="238"/>
      <c r="Q59" s="238"/>
      <c r="R59" s="238"/>
      <c r="S59" s="238"/>
      <c r="T59" s="238"/>
      <c r="U59" s="238"/>
    </row>
    <row r="60" spans="1:12" ht="20.25" customHeight="1">
      <c r="A60" s="5"/>
      <c r="B60" s="236"/>
      <c r="C60" s="236"/>
      <c r="D60" s="236"/>
      <c r="E60" s="236"/>
      <c r="F60" s="236"/>
      <c r="G60" s="236"/>
      <c r="H60" s="236"/>
      <c r="I60" s="236"/>
      <c r="J60" s="236"/>
      <c r="K60" s="236"/>
      <c r="L60" s="236"/>
    </row>
    <row r="61" spans="1:12" ht="13.5">
      <c r="A61" s="5"/>
      <c r="B61" s="119"/>
      <c r="C61" s="119"/>
      <c r="D61" s="119"/>
      <c r="E61" s="119"/>
      <c r="F61" s="119"/>
      <c r="G61" s="102"/>
      <c r="H61" s="102"/>
      <c r="I61" s="102"/>
      <c r="J61" s="102"/>
      <c r="K61" s="102"/>
      <c r="L61" s="102"/>
    </row>
    <row r="62" spans="1:12" ht="15" customHeight="1">
      <c r="A62" s="5">
        <f>A49+1</f>
        <v>6</v>
      </c>
      <c r="B62" s="4" t="s">
        <v>87</v>
      </c>
      <c r="C62" s="5"/>
      <c r="D62" s="5"/>
      <c r="E62" s="5"/>
      <c r="F62" s="5"/>
      <c r="G62" s="5"/>
      <c r="H62" s="5"/>
      <c r="I62" s="5"/>
      <c r="J62" s="5"/>
      <c r="K62" s="5"/>
      <c r="L62" s="5"/>
    </row>
    <row r="63" spans="1:12" ht="13.5" customHeight="1">
      <c r="A63" s="5"/>
      <c r="B63" s="4"/>
      <c r="C63" s="5"/>
      <c r="D63" s="5"/>
      <c r="E63" s="5"/>
      <c r="F63" s="5"/>
      <c r="G63" s="5"/>
      <c r="H63" s="5"/>
      <c r="I63" s="5"/>
      <c r="J63" s="5"/>
      <c r="K63" s="5"/>
      <c r="L63" s="5"/>
    </row>
    <row r="64" spans="1:12" ht="15.75" customHeight="1">
      <c r="A64" s="5"/>
      <c r="B64" s="231" t="s">
        <v>137</v>
      </c>
      <c r="C64" s="235"/>
      <c r="D64" s="235"/>
      <c r="E64" s="235"/>
      <c r="F64" s="235"/>
      <c r="G64" s="235"/>
      <c r="H64" s="235"/>
      <c r="I64" s="235"/>
      <c r="J64" s="235"/>
      <c r="K64" s="235"/>
      <c r="L64" s="235"/>
    </row>
    <row r="65" spans="1:12" ht="7.5" customHeight="1">
      <c r="A65" s="5"/>
      <c r="B65" s="235"/>
      <c r="C65" s="235"/>
      <c r="D65" s="235"/>
      <c r="E65" s="235"/>
      <c r="F65" s="235"/>
      <c r="G65" s="235"/>
      <c r="H65" s="235"/>
      <c r="I65" s="235"/>
      <c r="J65" s="235"/>
      <c r="K65" s="235"/>
      <c r="L65" s="235"/>
    </row>
    <row r="66" spans="1:12" ht="15" customHeight="1">
      <c r="A66" s="5"/>
      <c r="B66" s="84"/>
      <c r="C66" s="84"/>
      <c r="D66" s="84"/>
      <c r="E66" s="84"/>
      <c r="F66" s="84"/>
      <c r="G66" s="84"/>
      <c r="H66" s="84"/>
      <c r="I66" s="84"/>
      <c r="J66" s="84"/>
      <c r="K66" s="84"/>
      <c r="L66" s="84"/>
    </row>
    <row r="67" spans="1:12" ht="13.5">
      <c r="A67" s="5">
        <f>A62+1</f>
        <v>7</v>
      </c>
      <c r="B67" s="4" t="s">
        <v>88</v>
      </c>
      <c r="C67" s="5"/>
      <c r="D67" s="5"/>
      <c r="E67" s="5"/>
      <c r="F67" s="5"/>
      <c r="G67" s="5"/>
      <c r="H67" s="5"/>
      <c r="I67" s="5"/>
      <c r="J67" s="5"/>
      <c r="K67" s="5"/>
      <c r="L67" s="5"/>
    </row>
    <row r="68" spans="1:12" ht="11.25" customHeight="1">
      <c r="A68" s="5"/>
      <c r="B68" s="4"/>
      <c r="C68" s="5"/>
      <c r="D68" s="5"/>
      <c r="E68" s="5"/>
      <c r="F68" s="5"/>
      <c r="G68" s="5"/>
      <c r="H68" s="5"/>
      <c r="I68" s="5"/>
      <c r="J68" s="5"/>
      <c r="K68" s="5"/>
      <c r="L68" s="5"/>
    </row>
    <row r="69" spans="1:12" s="117" customFormat="1" ht="18" customHeight="1">
      <c r="A69" s="5"/>
      <c r="B69" s="223" t="s">
        <v>138</v>
      </c>
      <c r="C69" s="223"/>
      <c r="D69" s="223"/>
      <c r="E69" s="223"/>
      <c r="F69" s="223"/>
      <c r="G69" s="223"/>
      <c r="H69" s="223"/>
      <c r="I69" s="223"/>
      <c r="J69" s="223"/>
      <c r="K69" s="223"/>
      <c r="L69" s="223"/>
    </row>
    <row r="70" spans="1:12" s="117" customFormat="1" ht="15" customHeight="1">
      <c r="A70" s="5"/>
      <c r="B70" s="4"/>
      <c r="C70" s="5"/>
      <c r="D70" s="5"/>
      <c r="E70" s="5"/>
      <c r="F70" s="5"/>
      <c r="G70" s="5"/>
      <c r="H70" s="5"/>
      <c r="I70" s="5"/>
      <c r="J70" s="5"/>
      <c r="K70" s="5"/>
      <c r="L70" s="5"/>
    </row>
    <row r="71" spans="1:12" s="117" customFormat="1" ht="13.5">
      <c r="A71" s="5">
        <f>A67+1</f>
        <v>8</v>
      </c>
      <c r="B71" s="4" t="s">
        <v>115</v>
      </c>
      <c r="C71" s="5"/>
      <c r="D71" s="5"/>
      <c r="E71" s="5"/>
      <c r="F71" s="5"/>
      <c r="G71" s="5"/>
      <c r="H71" s="5"/>
      <c r="I71" s="5"/>
      <c r="J71" s="5"/>
      <c r="K71" s="5"/>
      <c r="L71" s="5"/>
    </row>
    <row r="72" spans="1:12" s="117" customFormat="1" ht="13.5">
      <c r="A72" s="5"/>
      <c r="B72" s="4" t="s">
        <v>116</v>
      </c>
      <c r="C72" s="5"/>
      <c r="D72" s="5"/>
      <c r="E72" s="5"/>
      <c r="F72" s="5"/>
      <c r="G72" s="5"/>
      <c r="H72" s="5"/>
      <c r="I72" s="5"/>
      <c r="J72" s="5"/>
      <c r="K72" s="5"/>
      <c r="L72" s="5"/>
    </row>
    <row r="73" spans="1:12" s="117" customFormat="1" ht="13.5">
      <c r="A73" s="5"/>
      <c r="B73" s="4"/>
      <c r="C73" s="5"/>
      <c r="D73" s="5"/>
      <c r="E73" s="5"/>
      <c r="F73" s="5"/>
      <c r="G73" s="5"/>
      <c r="H73" s="5"/>
      <c r="I73" s="5"/>
      <c r="J73" s="5"/>
      <c r="K73" s="5"/>
      <c r="L73" s="5"/>
    </row>
    <row r="74" spans="1:12" s="117" customFormat="1" ht="31.5" customHeight="1">
      <c r="A74" s="110" t="s">
        <v>123</v>
      </c>
      <c r="B74" s="228" t="s">
        <v>139</v>
      </c>
      <c r="C74" s="228"/>
      <c r="D74" s="228"/>
      <c r="E74" s="228"/>
      <c r="F74" s="228"/>
      <c r="G74" s="228"/>
      <c r="H74" s="228"/>
      <c r="I74" s="228"/>
      <c r="J74" s="228"/>
      <c r="K74" s="228"/>
      <c r="L74" s="228"/>
    </row>
    <row r="75" spans="1:12" s="117" customFormat="1" ht="13.5">
      <c r="A75" s="109"/>
      <c r="B75" s="4"/>
      <c r="C75" s="5"/>
      <c r="D75" s="5"/>
      <c r="E75" s="5"/>
      <c r="F75" s="5"/>
      <c r="G75" s="5"/>
      <c r="H75" s="5"/>
      <c r="I75" s="5"/>
      <c r="J75" s="5"/>
      <c r="K75" s="5"/>
      <c r="L75" s="5"/>
    </row>
    <row r="76" spans="1:12" s="117" customFormat="1" ht="45" customHeight="1">
      <c r="A76" s="185" t="s">
        <v>124</v>
      </c>
      <c r="B76" s="226" t="s">
        <v>265</v>
      </c>
      <c r="C76" s="227"/>
      <c r="D76" s="227"/>
      <c r="E76" s="227"/>
      <c r="F76" s="227"/>
      <c r="G76" s="227"/>
      <c r="H76" s="227"/>
      <c r="I76" s="227"/>
      <c r="J76" s="227"/>
      <c r="K76" s="227"/>
      <c r="L76" s="227"/>
    </row>
    <row r="77" spans="1:12" s="117" customFormat="1" ht="13.5">
      <c r="A77" s="5"/>
      <c r="B77" s="4"/>
      <c r="C77" s="5"/>
      <c r="D77" s="5"/>
      <c r="E77" s="5"/>
      <c r="F77" s="5"/>
      <c r="G77" s="5"/>
      <c r="H77" s="5"/>
      <c r="I77" s="5"/>
      <c r="J77" s="5"/>
      <c r="K77" s="5"/>
      <c r="L77" s="5"/>
    </row>
    <row r="78" spans="1:12" ht="13.5">
      <c r="A78" s="5">
        <f>A71+1</f>
        <v>9</v>
      </c>
      <c r="B78" s="4" t="s">
        <v>89</v>
      </c>
      <c r="C78" s="5"/>
      <c r="D78" s="5"/>
      <c r="E78" s="5"/>
      <c r="F78" s="5"/>
      <c r="G78" s="5"/>
      <c r="H78" s="5"/>
      <c r="I78" s="5"/>
      <c r="J78" s="5"/>
      <c r="K78" s="5"/>
      <c r="L78" s="5"/>
    </row>
    <row r="79" spans="1:12" ht="4.5" customHeight="1">
      <c r="A79" s="5"/>
      <c r="B79" s="4"/>
      <c r="C79" s="5"/>
      <c r="D79" s="5"/>
      <c r="E79" s="5"/>
      <c r="F79" s="5"/>
      <c r="G79" s="5"/>
      <c r="H79" s="5"/>
      <c r="I79" s="5"/>
      <c r="J79" s="5"/>
      <c r="K79" s="5"/>
      <c r="L79" s="5"/>
    </row>
    <row r="80" spans="1:12" ht="4.5" customHeight="1">
      <c r="A80" s="5"/>
      <c r="B80" s="228" t="s">
        <v>140</v>
      </c>
      <c r="C80" s="228"/>
      <c r="D80" s="228"/>
      <c r="E80" s="228"/>
      <c r="F80" s="228"/>
      <c r="G80" s="228"/>
      <c r="H80" s="228"/>
      <c r="I80" s="228"/>
      <c r="J80" s="228"/>
      <c r="K80" s="228"/>
      <c r="L80" s="228"/>
    </row>
    <row r="81" spans="1:12" ht="4.5" customHeight="1">
      <c r="A81" s="5"/>
      <c r="B81" s="228"/>
      <c r="C81" s="228"/>
      <c r="D81" s="228"/>
      <c r="E81" s="228"/>
      <c r="F81" s="228"/>
      <c r="G81" s="228"/>
      <c r="H81" s="228"/>
      <c r="I81" s="228"/>
      <c r="J81" s="228"/>
      <c r="K81" s="228"/>
      <c r="L81" s="228"/>
    </row>
    <row r="82" spans="1:12" ht="4.5" customHeight="1">
      <c r="A82" s="5"/>
      <c r="B82" s="228"/>
      <c r="C82" s="228"/>
      <c r="D82" s="228"/>
      <c r="E82" s="228"/>
      <c r="F82" s="228"/>
      <c r="G82" s="228"/>
      <c r="H82" s="228"/>
      <c r="I82" s="228"/>
      <c r="J82" s="228"/>
      <c r="K82" s="228"/>
      <c r="L82" s="228"/>
    </row>
    <row r="83" spans="1:12" ht="13.5">
      <c r="A83" s="5"/>
      <c r="B83" s="9"/>
      <c r="C83" s="9"/>
      <c r="D83" s="9"/>
      <c r="E83" s="9"/>
      <c r="F83" s="9"/>
      <c r="G83" s="9"/>
      <c r="H83" s="9"/>
      <c r="I83" s="9"/>
      <c r="J83" s="9"/>
      <c r="K83" s="9"/>
      <c r="L83" s="9"/>
    </row>
    <row r="84" spans="1:12" ht="13.5">
      <c r="A84" s="5"/>
      <c r="B84" s="9"/>
      <c r="C84" s="9"/>
      <c r="D84" s="9"/>
      <c r="E84" s="9"/>
      <c r="F84" s="9"/>
      <c r="G84" s="9"/>
      <c r="H84" s="12" t="s">
        <v>4</v>
      </c>
      <c r="I84" s="9"/>
      <c r="J84" s="9"/>
      <c r="K84" s="9"/>
      <c r="L84" s="9"/>
    </row>
    <row r="85" spans="1:12" ht="8.25" customHeight="1">
      <c r="A85" s="5"/>
      <c r="B85" s="9"/>
      <c r="C85" s="9"/>
      <c r="D85" s="9"/>
      <c r="E85" s="9"/>
      <c r="F85" s="9"/>
      <c r="G85" s="9"/>
      <c r="H85" s="12"/>
      <c r="I85" s="9"/>
      <c r="J85" s="9"/>
      <c r="K85" s="9"/>
      <c r="L85" s="9"/>
    </row>
    <row r="86" spans="1:12" ht="13.5">
      <c r="A86" s="24"/>
      <c r="B86" s="58" t="s">
        <v>90</v>
      </c>
      <c r="C86" s="58"/>
      <c r="D86" s="58"/>
      <c r="E86" s="58"/>
      <c r="F86" s="58"/>
      <c r="G86" s="58"/>
      <c r="H86" s="63">
        <f>CBS!H33+CBS!H32</f>
        <v>1950</v>
      </c>
      <c r="I86" s="58"/>
      <c r="J86" s="58"/>
      <c r="K86" s="58"/>
      <c r="L86" s="58"/>
    </row>
    <row r="87" spans="1:12" ht="13.5">
      <c r="A87" s="24"/>
      <c r="B87" s="58" t="s">
        <v>91</v>
      </c>
      <c r="C87" s="58"/>
      <c r="D87" s="58"/>
      <c r="E87" s="58"/>
      <c r="F87" s="58"/>
      <c r="G87" s="58"/>
      <c r="H87" s="63">
        <f>CBS!H54</f>
        <v>129</v>
      </c>
      <c r="I87" s="58"/>
      <c r="J87" s="58"/>
      <c r="K87" s="58"/>
      <c r="L87" s="58"/>
    </row>
    <row r="88" spans="1:12" ht="16.5" customHeight="1" thickBot="1">
      <c r="A88" s="24"/>
      <c r="B88" s="58" t="s">
        <v>59</v>
      </c>
      <c r="C88" s="58"/>
      <c r="D88" s="58"/>
      <c r="E88" s="58"/>
      <c r="F88" s="58"/>
      <c r="G88" s="58"/>
      <c r="H88" s="64">
        <f>SUM(H86:H87)</f>
        <v>2079</v>
      </c>
      <c r="I88" s="58"/>
      <c r="J88" s="58"/>
      <c r="K88" s="58"/>
      <c r="L88" s="58"/>
    </row>
    <row r="89" spans="1:12" ht="13.5" customHeight="1" thickTop="1">
      <c r="A89" s="5"/>
      <c r="B89" s="9"/>
      <c r="C89" s="9"/>
      <c r="D89" s="9"/>
      <c r="E89" s="9"/>
      <c r="F89" s="9"/>
      <c r="G89" s="9"/>
      <c r="H89" s="9"/>
      <c r="I89" s="9"/>
      <c r="J89" s="9"/>
      <c r="K89" s="9"/>
      <c r="L89" s="9"/>
    </row>
    <row r="90" spans="1:13" ht="17.25" customHeight="1">
      <c r="A90" s="5"/>
      <c r="B90" s="228" t="s">
        <v>189</v>
      </c>
      <c r="C90" s="232"/>
      <c r="D90" s="232"/>
      <c r="E90" s="232"/>
      <c r="F90" s="232"/>
      <c r="G90" s="232"/>
      <c r="H90" s="232"/>
      <c r="I90" s="232"/>
      <c r="J90" s="232"/>
      <c r="K90" s="232"/>
      <c r="L90" s="232"/>
      <c r="M90" s="232"/>
    </row>
    <row r="91" spans="1:13" ht="17.25" customHeight="1">
      <c r="A91" s="5"/>
      <c r="B91" s="21"/>
      <c r="C91" s="9"/>
      <c r="D91" s="9"/>
      <c r="E91" s="9"/>
      <c r="F91" s="9"/>
      <c r="G91" s="9"/>
      <c r="H91" s="9"/>
      <c r="I91" s="9"/>
      <c r="J91" s="9"/>
      <c r="K91" s="9"/>
      <c r="L91" s="9"/>
      <c r="M91" s="9"/>
    </row>
    <row r="92" spans="1:13" ht="17.25" customHeight="1">
      <c r="A92" s="5"/>
      <c r="B92" s="228" t="s">
        <v>141</v>
      </c>
      <c r="C92" s="233"/>
      <c r="D92" s="233"/>
      <c r="E92" s="233"/>
      <c r="F92" s="233"/>
      <c r="G92" s="233"/>
      <c r="H92" s="233"/>
      <c r="I92" s="233"/>
      <c r="J92" s="233"/>
      <c r="K92" s="233"/>
      <c r="L92" s="233"/>
      <c r="M92" s="233"/>
    </row>
    <row r="93" spans="1:12" ht="13.5" customHeight="1">
      <c r="A93" s="5"/>
      <c r="B93" s="9"/>
      <c r="C93" s="9"/>
      <c r="D93" s="9"/>
      <c r="E93" s="9"/>
      <c r="F93" s="9"/>
      <c r="G93" s="9"/>
      <c r="H93" s="9"/>
      <c r="I93" s="9"/>
      <c r="J93" s="9"/>
      <c r="K93" s="9"/>
      <c r="L93" s="9"/>
    </row>
    <row r="94" spans="1:12" ht="13.5" customHeight="1">
      <c r="A94" s="5"/>
      <c r="B94" s="9" t="s">
        <v>92</v>
      </c>
      <c r="C94" s="9"/>
      <c r="D94" s="9"/>
      <c r="E94" s="9"/>
      <c r="F94" s="9"/>
      <c r="G94" s="9"/>
      <c r="H94" s="9"/>
      <c r="I94" s="9"/>
      <c r="J94" s="9"/>
      <c r="K94" s="9"/>
      <c r="L94" s="9"/>
    </row>
    <row r="95" spans="1:12" ht="13.5" customHeight="1">
      <c r="A95" s="24"/>
      <c r="B95" s="65"/>
      <c r="C95" s="58"/>
      <c r="D95" s="58"/>
      <c r="E95" s="58"/>
      <c r="F95" s="58"/>
      <c r="G95" s="58"/>
      <c r="H95" s="58"/>
      <c r="I95" s="58"/>
      <c r="J95" s="58"/>
      <c r="K95" s="58"/>
      <c r="L95" s="58"/>
    </row>
    <row r="96" spans="1:12" ht="13.5">
      <c r="A96" s="5">
        <v>10</v>
      </c>
      <c r="B96" s="4" t="s">
        <v>93</v>
      </c>
      <c r="C96" s="5"/>
      <c r="D96" s="5"/>
      <c r="E96" s="5"/>
      <c r="F96" s="5"/>
      <c r="G96" s="5"/>
      <c r="H96" s="5"/>
      <c r="I96" s="5"/>
      <c r="J96" s="5"/>
      <c r="K96" s="5"/>
      <c r="L96" s="5"/>
    </row>
    <row r="97" spans="1:12" ht="13.5">
      <c r="A97" s="5"/>
      <c r="B97" s="4"/>
      <c r="C97" s="5"/>
      <c r="D97" s="5"/>
      <c r="E97" s="5"/>
      <c r="F97" s="5"/>
      <c r="G97" s="5"/>
      <c r="H97" s="5"/>
      <c r="I97" s="5"/>
      <c r="J97" s="5"/>
      <c r="K97" s="5"/>
      <c r="L97" s="5"/>
    </row>
    <row r="98" spans="1:12" ht="13.5">
      <c r="A98" s="5"/>
      <c r="B98" s="228" t="s">
        <v>131</v>
      </c>
      <c r="C98" s="228"/>
      <c r="D98" s="228"/>
      <c r="E98" s="228"/>
      <c r="F98" s="228"/>
      <c r="G98" s="228"/>
      <c r="H98" s="228"/>
      <c r="I98" s="228"/>
      <c r="J98" s="228"/>
      <c r="K98" s="228"/>
      <c r="L98" s="228"/>
    </row>
    <row r="99" spans="1:12" ht="13.5">
      <c r="A99" s="5"/>
      <c r="B99" s="228"/>
      <c r="C99" s="228"/>
      <c r="D99" s="228"/>
      <c r="E99" s="228"/>
      <c r="F99" s="228"/>
      <c r="G99" s="228"/>
      <c r="H99" s="228"/>
      <c r="I99" s="228"/>
      <c r="J99" s="228"/>
      <c r="K99" s="228"/>
      <c r="L99" s="228"/>
    </row>
    <row r="100" spans="1:12" ht="13.5">
      <c r="A100" s="5"/>
      <c r="B100" s="21"/>
      <c r="C100" s="21"/>
      <c r="D100" s="21"/>
      <c r="E100" s="21"/>
      <c r="F100" s="21"/>
      <c r="G100" s="21"/>
      <c r="H100" s="21"/>
      <c r="I100" s="21"/>
      <c r="J100" s="21"/>
      <c r="K100" s="21"/>
      <c r="L100" s="21"/>
    </row>
    <row r="101" spans="1:12" ht="13.5">
      <c r="A101" s="5">
        <f>A96+1</f>
        <v>11</v>
      </c>
      <c r="B101" s="4" t="s">
        <v>94</v>
      </c>
      <c r="C101" s="5"/>
      <c r="D101" s="5"/>
      <c r="E101" s="5"/>
      <c r="F101" s="5"/>
      <c r="G101" s="5"/>
      <c r="H101" s="5"/>
      <c r="I101" s="5"/>
      <c r="J101" s="5"/>
      <c r="K101" s="5"/>
      <c r="L101" s="5"/>
    </row>
    <row r="102" spans="1:12" ht="11.25" customHeight="1">
      <c r="A102" s="5"/>
      <c r="B102" s="4"/>
      <c r="C102" s="5"/>
      <c r="D102" s="5"/>
      <c r="E102" s="5"/>
      <c r="F102" s="5"/>
      <c r="G102" s="5"/>
      <c r="H102" s="5"/>
      <c r="I102" s="5"/>
      <c r="J102" s="5"/>
      <c r="K102" s="5"/>
      <c r="L102" s="5"/>
    </row>
    <row r="103" spans="1:12" ht="13.5">
      <c r="A103" s="5"/>
      <c r="B103" s="231" t="s">
        <v>132</v>
      </c>
      <c r="C103" s="231"/>
      <c r="D103" s="231"/>
      <c r="E103" s="231"/>
      <c r="F103" s="231"/>
      <c r="G103" s="231"/>
      <c r="H103" s="231"/>
      <c r="I103" s="231"/>
      <c r="J103" s="231"/>
      <c r="K103" s="231"/>
      <c r="L103" s="231"/>
    </row>
    <row r="104" spans="1:12" ht="13.5">
      <c r="A104" s="5"/>
      <c r="B104" s="231"/>
      <c r="C104" s="231"/>
      <c r="D104" s="231"/>
      <c r="E104" s="231"/>
      <c r="F104" s="231"/>
      <c r="G104" s="231"/>
      <c r="H104" s="231"/>
      <c r="I104" s="231"/>
      <c r="J104" s="231"/>
      <c r="K104" s="231"/>
      <c r="L104" s="231"/>
    </row>
    <row r="105" spans="1:12" ht="13.5">
      <c r="A105" s="5"/>
      <c r="B105" s="62"/>
      <c r="C105" s="118"/>
      <c r="D105" s="62"/>
      <c r="E105" s="62"/>
      <c r="F105" s="62"/>
      <c r="G105" s="62"/>
      <c r="H105" s="62"/>
      <c r="I105" s="62"/>
      <c r="J105" s="62"/>
      <c r="K105" s="62"/>
      <c r="L105" s="62"/>
    </row>
    <row r="106" spans="1:12" ht="13.5">
      <c r="A106" s="5"/>
      <c r="B106" s="62"/>
      <c r="C106" s="62"/>
      <c r="D106" s="62"/>
      <c r="E106" s="62"/>
      <c r="F106" s="62"/>
      <c r="G106" s="62"/>
      <c r="H106" s="62"/>
      <c r="I106" s="62"/>
      <c r="J106" s="62"/>
      <c r="K106" s="62"/>
      <c r="L106" s="62"/>
    </row>
    <row r="107" spans="1:12" ht="13.5">
      <c r="A107" s="5">
        <v>12</v>
      </c>
      <c r="B107" s="19" t="s">
        <v>95</v>
      </c>
      <c r="C107" s="21"/>
      <c r="D107" s="21"/>
      <c r="E107" s="21"/>
      <c r="F107" s="21"/>
      <c r="G107" s="21"/>
      <c r="H107" s="21"/>
      <c r="I107" s="21"/>
      <c r="J107" s="21"/>
      <c r="K107" s="21"/>
      <c r="L107" s="21"/>
    </row>
    <row r="108" spans="1:12" ht="13.5">
      <c r="A108" s="5"/>
      <c r="B108" s="21"/>
      <c r="C108" s="5"/>
      <c r="D108" s="21"/>
      <c r="E108" s="21"/>
      <c r="F108" s="21"/>
      <c r="G108" s="21"/>
      <c r="H108" s="21"/>
      <c r="I108" s="21"/>
      <c r="J108" s="21"/>
      <c r="K108" s="21"/>
      <c r="L108" s="21"/>
    </row>
    <row r="109" spans="1:12" ht="13.5">
      <c r="A109" s="5"/>
      <c r="B109" s="20" t="s">
        <v>96</v>
      </c>
      <c r="C109" s="18" t="s">
        <v>270</v>
      </c>
      <c r="D109" s="18"/>
      <c r="E109" s="18"/>
      <c r="F109" s="18"/>
      <c r="G109" s="18"/>
      <c r="H109" s="18"/>
      <c r="I109" s="18"/>
      <c r="J109" s="18"/>
      <c r="K109" s="18"/>
      <c r="L109" s="18"/>
    </row>
    <row r="110" spans="1:12" ht="13.5">
      <c r="A110" s="5"/>
      <c r="B110" s="21"/>
      <c r="C110" s="21"/>
      <c r="D110" s="21"/>
      <c r="E110" s="21"/>
      <c r="F110" s="21"/>
      <c r="G110" s="21"/>
      <c r="H110" s="21"/>
      <c r="I110" s="21"/>
      <c r="J110" s="17" t="s">
        <v>114</v>
      </c>
      <c r="K110" s="17"/>
      <c r="L110" s="17" t="s">
        <v>114</v>
      </c>
    </row>
    <row r="111" spans="1:12" ht="13.5">
      <c r="A111" s="5"/>
      <c r="B111" s="21"/>
      <c r="C111" s="21"/>
      <c r="D111" s="21"/>
      <c r="E111" s="21"/>
      <c r="F111" s="21"/>
      <c r="G111" s="21"/>
      <c r="H111" s="21"/>
      <c r="I111" s="21"/>
      <c r="J111" s="17" t="s">
        <v>81</v>
      </c>
      <c r="K111" s="17"/>
      <c r="L111" s="17" t="s">
        <v>86</v>
      </c>
    </row>
    <row r="112" spans="1:12" ht="13.5">
      <c r="A112" s="5"/>
      <c r="B112" s="21"/>
      <c r="C112" s="21"/>
      <c r="D112" s="21"/>
      <c r="E112" s="21"/>
      <c r="F112" s="21"/>
      <c r="G112" s="21"/>
      <c r="H112" s="21"/>
      <c r="I112" s="21"/>
      <c r="J112" s="35" t="s">
        <v>180</v>
      </c>
      <c r="K112" s="5"/>
      <c r="L112" s="35" t="s">
        <v>180</v>
      </c>
    </row>
    <row r="113" spans="1:12" ht="13.5">
      <c r="A113" s="5"/>
      <c r="B113" s="21"/>
      <c r="C113" s="21"/>
      <c r="D113" s="21"/>
      <c r="E113" s="21"/>
      <c r="F113" s="21"/>
      <c r="G113" s="21"/>
      <c r="H113" s="21"/>
      <c r="I113" s="21"/>
      <c r="J113" s="17"/>
      <c r="K113" s="5"/>
      <c r="L113" s="17"/>
    </row>
    <row r="114" spans="1:12" ht="15.75" customHeight="1">
      <c r="A114" s="24"/>
      <c r="B114" s="62"/>
      <c r="C114" s="61" t="s">
        <v>292</v>
      </c>
      <c r="D114" s="62"/>
      <c r="E114" s="62"/>
      <c r="F114" s="62"/>
      <c r="G114" s="62"/>
      <c r="H114" s="62"/>
      <c r="I114" s="62"/>
      <c r="J114" s="66">
        <f>CIS!D37</f>
        <v>31</v>
      </c>
      <c r="K114" s="67"/>
      <c r="L114" s="66">
        <f>CIS!H37</f>
        <v>1359</v>
      </c>
    </row>
    <row r="115" spans="1:12" ht="13.5">
      <c r="A115" s="5"/>
      <c r="B115" s="21"/>
      <c r="C115" s="21"/>
      <c r="D115" s="21"/>
      <c r="E115" s="21"/>
      <c r="F115" s="21"/>
      <c r="G115" s="21"/>
      <c r="H115" s="21"/>
      <c r="I115" s="21"/>
      <c r="J115" s="21"/>
      <c r="K115" s="21"/>
      <c r="L115" s="21"/>
    </row>
    <row r="116" spans="1:12" ht="13.5">
      <c r="A116" s="5"/>
      <c r="B116" s="21"/>
      <c r="C116" s="18" t="s">
        <v>97</v>
      </c>
      <c r="D116" s="21"/>
      <c r="E116" s="21"/>
      <c r="F116" s="21"/>
      <c r="G116" s="21"/>
      <c r="H116" s="21"/>
      <c r="I116" s="21"/>
      <c r="J116" s="36">
        <f>150000</f>
        <v>150000</v>
      </c>
      <c r="K116" s="21"/>
      <c r="L116" s="36">
        <v>150000</v>
      </c>
    </row>
    <row r="117" spans="1:12" ht="13.5">
      <c r="A117" s="5"/>
      <c r="B117" s="21"/>
      <c r="C117" s="18"/>
      <c r="D117" s="21"/>
      <c r="E117" s="21"/>
      <c r="F117" s="21"/>
      <c r="G117" s="21"/>
      <c r="H117" s="21"/>
      <c r="I117" s="21"/>
      <c r="J117" s="36"/>
      <c r="K117" s="21"/>
      <c r="L117" s="36"/>
    </row>
    <row r="118" spans="1:12" ht="13.5">
      <c r="A118" s="5"/>
      <c r="B118" s="21"/>
      <c r="C118" s="18" t="s">
        <v>107</v>
      </c>
      <c r="D118" s="21"/>
      <c r="E118" s="21"/>
      <c r="F118" s="21"/>
      <c r="G118" s="21"/>
      <c r="H118" s="21"/>
      <c r="I118" s="21"/>
      <c r="J118" s="36">
        <v>150000</v>
      </c>
      <c r="K118" s="21"/>
      <c r="L118" s="36">
        <v>150000</v>
      </c>
    </row>
    <row r="119" spans="1:12" ht="13.5">
      <c r="A119" s="5"/>
      <c r="B119" s="21"/>
      <c r="C119" s="21"/>
      <c r="D119" s="21"/>
      <c r="E119" s="21"/>
      <c r="F119" s="21"/>
      <c r="G119" s="21"/>
      <c r="H119" s="21"/>
      <c r="I119" s="21"/>
      <c r="J119" s="21"/>
      <c r="K119" s="21"/>
      <c r="L119" s="21"/>
    </row>
    <row r="120" spans="1:12" ht="14.25" thickBot="1">
      <c r="A120" s="24"/>
      <c r="B120" s="62"/>
      <c r="C120" s="61" t="s">
        <v>98</v>
      </c>
      <c r="D120" s="62"/>
      <c r="E120" s="62"/>
      <c r="F120" s="62"/>
      <c r="G120" s="62"/>
      <c r="H120" s="62"/>
      <c r="I120" s="62"/>
      <c r="J120" s="68">
        <f>J114/J118*100</f>
        <v>0.020666666666666667</v>
      </c>
      <c r="K120" s="69"/>
      <c r="L120" s="68">
        <f>L114/L118*100</f>
        <v>0.906</v>
      </c>
    </row>
    <row r="121" spans="1:12" ht="13.5">
      <c r="A121" s="5"/>
      <c r="B121" s="21"/>
      <c r="C121" s="18"/>
      <c r="D121" s="21"/>
      <c r="E121" s="21"/>
      <c r="F121" s="21"/>
      <c r="G121" s="21"/>
      <c r="H121" s="21"/>
      <c r="I121" s="21"/>
      <c r="J121" s="38"/>
      <c r="K121" s="37"/>
      <c r="L121" s="38"/>
    </row>
    <row r="122" spans="1:12" ht="13.5">
      <c r="A122" s="5"/>
      <c r="B122" s="21"/>
      <c r="C122" s="21"/>
      <c r="D122" s="21"/>
      <c r="E122" s="21"/>
      <c r="F122" s="21"/>
      <c r="G122" s="21"/>
      <c r="H122" s="21"/>
      <c r="I122" s="21"/>
      <c r="J122" s="21"/>
      <c r="K122" s="21"/>
      <c r="L122" s="21"/>
    </row>
    <row r="123" spans="1:12" ht="13.5">
      <c r="A123" s="5"/>
      <c r="B123" s="20" t="s">
        <v>99</v>
      </c>
      <c r="C123" s="18" t="s">
        <v>271</v>
      </c>
      <c r="D123" s="21"/>
      <c r="E123" s="21"/>
      <c r="F123" s="21"/>
      <c r="G123" s="21"/>
      <c r="H123" s="21"/>
      <c r="I123" s="21"/>
      <c r="J123" s="21"/>
      <c r="K123" s="21"/>
      <c r="L123" s="21"/>
    </row>
    <row r="124" spans="1:12" ht="13.5">
      <c r="A124" s="5"/>
      <c r="B124" s="20"/>
      <c r="C124" s="19"/>
      <c r="D124" s="21"/>
      <c r="E124" s="21"/>
      <c r="F124" s="21"/>
      <c r="G124" s="21"/>
      <c r="H124" s="21"/>
      <c r="I124" s="21"/>
      <c r="J124" s="21"/>
      <c r="K124" s="21"/>
      <c r="L124" s="21"/>
    </row>
    <row r="125" spans="1:12" ht="13.5">
      <c r="A125" s="5"/>
      <c r="B125" s="20"/>
      <c r="C125" s="18" t="s">
        <v>133</v>
      </c>
      <c r="D125" s="21"/>
      <c r="E125" s="21"/>
      <c r="F125" s="21"/>
      <c r="G125" s="21"/>
      <c r="H125" s="21"/>
      <c r="I125" s="21"/>
      <c r="J125" s="21"/>
      <c r="K125" s="21"/>
      <c r="L125" s="21"/>
    </row>
    <row r="126" spans="1:12" ht="13.5">
      <c r="A126" s="5"/>
      <c r="B126" s="19"/>
      <c r="C126" s="21"/>
      <c r="D126" s="21"/>
      <c r="E126" s="21"/>
      <c r="F126" s="21"/>
      <c r="G126" s="21"/>
      <c r="H126" s="21"/>
      <c r="I126" s="21"/>
      <c r="J126" s="21"/>
      <c r="K126" s="21"/>
      <c r="L126" s="21"/>
    </row>
    <row r="127" spans="1:12" ht="23.25" customHeight="1">
      <c r="A127" s="5">
        <f>A107+1</f>
        <v>13</v>
      </c>
      <c r="B127" s="4" t="s">
        <v>104</v>
      </c>
      <c r="C127" s="9"/>
      <c r="D127" s="9"/>
      <c r="E127" s="9"/>
      <c r="F127" s="9"/>
      <c r="G127" s="9"/>
      <c r="H127" s="9"/>
      <c r="I127" s="9"/>
      <c r="J127" s="9"/>
      <c r="K127" s="9"/>
      <c r="L127" s="9"/>
    </row>
    <row r="128" spans="1:12" ht="13.5">
      <c r="A128" s="5"/>
      <c r="B128" s="4"/>
      <c r="C128" s="9"/>
      <c r="D128" s="9"/>
      <c r="E128" s="9"/>
      <c r="F128" s="9"/>
      <c r="G128" s="9"/>
      <c r="H128" s="9"/>
      <c r="I128" s="9"/>
      <c r="J128" s="9"/>
      <c r="K128" s="9"/>
      <c r="L128" s="9"/>
    </row>
    <row r="130" spans="2:12" ht="12.75" customHeight="1">
      <c r="B130" s="228" t="s">
        <v>190</v>
      </c>
      <c r="C130" s="228"/>
      <c r="D130" s="228"/>
      <c r="E130" s="228"/>
      <c r="F130" s="228"/>
      <c r="G130" s="228"/>
      <c r="H130" s="228"/>
      <c r="I130" s="228"/>
      <c r="J130" s="228"/>
      <c r="K130" s="228"/>
      <c r="L130" s="228"/>
    </row>
    <row r="131" spans="2:12" ht="12.75" customHeight="1">
      <c r="B131" s="228"/>
      <c r="C131" s="228"/>
      <c r="D131" s="228"/>
      <c r="E131" s="228"/>
      <c r="F131" s="228"/>
      <c r="G131" s="228"/>
      <c r="H131" s="228"/>
      <c r="I131" s="228"/>
      <c r="J131" s="228"/>
      <c r="K131" s="228"/>
      <c r="L131" s="228"/>
    </row>
    <row r="132" spans="2:12" ht="12.75" customHeight="1">
      <c r="B132" s="228"/>
      <c r="C132" s="228"/>
      <c r="D132" s="228"/>
      <c r="E132" s="228"/>
      <c r="F132" s="228"/>
      <c r="G132" s="228"/>
      <c r="H132" s="228"/>
      <c r="I132" s="228"/>
      <c r="J132" s="228"/>
      <c r="K132" s="228"/>
      <c r="L132" s="228"/>
    </row>
    <row r="133" spans="2:12" ht="21" customHeight="1">
      <c r="B133" s="228"/>
      <c r="C133" s="228"/>
      <c r="D133" s="228"/>
      <c r="E133" s="228"/>
      <c r="F133" s="228"/>
      <c r="G133" s="228"/>
      <c r="H133" s="228"/>
      <c r="I133" s="228"/>
      <c r="J133" s="228"/>
      <c r="K133" s="228"/>
      <c r="L133" s="228"/>
    </row>
    <row r="134" spans="2:12" ht="12.75" customHeight="1">
      <c r="B134" s="186"/>
      <c r="C134" s="186"/>
      <c r="D134" s="186"/>
      <c r="E134" s="186"/>
      <c r="F134" s="186"/>
      <c r="G134" s="186"/>
      <c r="H134" s="186"/>
      <c r="I134" s="186"/>
      <c r="J134" s="186"/>
      <c r="K134" s="186"/>
      <c r="L134" s="186"/>
    </row>
    <row r="135" spans="2:12" ht="30" customHeight="1">
      <c r="B135" s="229" t="s">
        <v>191</v>
      </c>
      <c r="C135" s="229"/>
      <c r="D135" s="229"/>
      <c r="E135" s="229"/>
      <c r="F135" s="229"/>
      <c r="G135" s="229"/>
      <c r="H135" s="229"/>
      <c r="I135" s="229"/>
      <c r="J135" s="229"/>
      <c r="K135" s="229"/>
      <c r="L135" s="230"/>
    </row>
    <row r="136" spans="2:12" ht="30" customHeight="1">
      <c r="B136" s="229"/>
      <c r="C136" s="229"/>
      <c r="D136" s="229"/>
      <c r="E136" s="229"/>
      <c r="F136" s="229"/>
      <c r="G136" s="229"/>
      <c r="H136" s="229"/>
      <c r="I136" s="229"/>
      <c r="J136" s="229"/>
      <c r="K136" s="229"/>
      <c r="L136" s="230"/>
    </row>
    <row r="137" spans="2:12" ht="2.25" customHeight="1">
      <c r="B137" s="229"/>
      <c r="C137" s="229"/>
      <c r="D137" s="229"/>
      <c r="E137" s="229"/>
      <c r="F137" s="229"/>
      <c r="G137" s="229"/>
      <c r="H137" s="229"/>
      <c r="I137" s="229"/>
      <c r="J137" s="229"/>
      <c r="K137" s="229"/>
      <c r="L137" s="230"/>
    </row>
  </sheetData>
  <mergeCells count="25">
    <mergeCell ref="N59:U59"/>
    <mergeCell ref="B12:L12"/>
    <mergeCell ref="B14:L15"/>
    <mergeCell ref="B27:L31"/>
    <mergeCell ref="B35:L37"/>
    <mergeCell ref="B39:L40"/>
    <mergeCell ref="B69:L69"/>
    <mergeCell ref="B74:L74"/>
    <mergeCell ref="B64:L65"/>
    <mergeCell ref="B41:L41"/>
    <mergeCell ref="B59:L60"/>
    <mergeCell ref="I42:J42"/>
    <mergeCell ref="B46:L47"/>
    <mergeCell ref="A1:L1"/>
    <mergeCell ref="A2:L2"/>
    <mergeCell ref="B8:L10"/>
    <mergeCell ref="A3:L3"/>
    <mergeCell ref="B76:L76"/>
    <mergeCell ref="B130:L133"/>
    <mergeCell ref="B135:L137"/>
    <mergeCell ref="B80:L82"/>
    <mergeCell ref="B98:L99"/>
    <mergeCell ref="B103:L104"/>
    <mergeCell ref="B90:M90"/>
    <mergeCell ref="B92:M92"/>
  </mergeCells>
  <printOptions/>
  <pageMargins left="0.75" right="0.28" top="0.73" bottom="0.6" header="0.5" footer="0.3"/>
  <pageSetup horizontalDpi="600" verticalDpi="600" orientation="portrait" scale="78" r:id="rId1"/>
  <rowBreaks count="2" manualBreakCount="2">
    <brk id="47" max="255" man="1"/>
    <brk id="76" max="12" man="1"/>
  </rowBreaks>
</worksheet>
</file>

<file path=xl/worksheets/sheet6.xml><?xml version="1.0" encoding="utf-8"?>
<worksheet xmlns="http://schemas.openxmlformats.org/spreadsheetml/2006/main" xmlns:r="http://schemas.openxmlformats.org/officeDocument/2006/relationships">
  <dimension ref="A1:M181"/>
  <sheetViews>
    <sheetView view="pageBreakPreview" zoomScale="60" zoomScaleNormal="75" workbookViewId="0" topLeftCell="A1">
      <selection activeCell="B100" sqref="B100"/>
    </sheetView>
  </sheetViews>
  <sheetFormatPr defaultColWidth="9.140625" defaultRowHeight="12.75"/>
  <cols>
    <col min="4" max="4" width="5.00390625" style="0" customWidth="1"/>
    <col min="7" max="7" width="4.421875" style="0" customWidth="1"/>
    <col min="9" max="9" width="7.28125" style="0" customWidth="1"/>
    <col min="10" max="11" width="14.7109375" style="0" customWidth="1"/>
    <col min="12" max="12" width="12.7109375" style="0" customWidth="1"/>
  </cols>
  <sheetData>
    <row r="1" spans="1:13" ht="13.5">
      <c r="A1" s="215" t="s">
        <v>0</v>
      </c>
      <c r="B1" s="215"/>
      <c r="C1" s="215"/>
      <c r="D1" s="215"/>
      <c r="E1" s="215"/>
      <c r="F1" s="215"/>
      <c r="G1" s="215"/>
      <c r="H1" s="215"/>
      <c r="I1" s="215"/>
      <c r="J1" s="215"/>
      <c r="K1" s="215"/>
      <c r="L1" s="215"/>
      <c r="M1" s="215"/>
    </row>
    <row r="2" spans="1:13" ht="13.5">
      <c r="A2" s="215" t="s">
        <v>178</v>
      </c>
      <c r="B2" s="215"/>
      <c r="C2" s="215"/>
      <c r="D2" s="215"/>
      <c r="E2" s="215"/>
      <c r="F2" s="215"/>
      <c r="G2" s="215"/>
      <c r="H2" s="215"/>
      <c r="I2" s="215"/>
      <c r="J2" s="215"/>
      <c r="K2" s="215"/>
      <c r="L2" s="215"/>
      <c r="M2" s="215"/>
    </row>
    <row r="3" spans="1:13" ht="13.5">
      <c r="A3" s="215" t="s">
        <v>61</v>
      </c>
      <c r="B3" s="215"/>
      <c r="C3" s="215"/>
      <c r="D3" s="215"/>
      <c r="E3" s="215"/>
      <c r="F3" s="215"/>
      <c r="G3" s="215"/>
      <c r="H3" s="215"/>
      <c r="I3" s="215"/>
      <c r="J3" s="215"/>
      <c r="K3" s="215"/>
      <c r="L3" s="215"/>
      <c r="M3" s="215"/>
    </row>
    <row r="4" spans="1:13" ht="13.5">
      <c r="A4" s="188"/>
      <c r="B4" s="189"/>
      <c r="C4" s="189"/>
      <c r="D4" s="189"/>
      <c r="E4" s="189"/>
      <c r="F4" s="189"/>
      <c r="G4" s="189"/>
      <c r="H4" s="189"/>
      <c r="I4" s="189"/>
      <c r="J4" s="189"/>
      <c r="K4" s="189"/>
      <c r="L4" s="189"/>
      <c r="M4" s="189"/>
    </row>
    <row r="6" spans="1:13" ht="13.5">
      <c r="A6" s="187">
        <v>1</v>
      </c>
      <c r="B6" s="190" t="s">
        <v>62</v>
      </c>
      <c r="C6" s="61"/>
      <c r="D6" s="61"/>
      <c r="E6" s="61"/>
      <c r="F6" s="61"/>
      <c r="G6" s="61"/>
      <c r="H6" s="61"/>
      <c r="I6" s="61"/>
      <c r="J6" s="61"/>
      <c r="K6" s="61"/>
      <c r="L6" s="61"/>
      <c r="M6" s="61"/>
    </row>
    <row r="7" spans="1:13" ht="13.5">
      <c r="A7" s="187"/>
      <c r="B7" s="190"/>
      <c r="C7" s="61"/>
      <c r="D7" s="61"/>
      <c r="E7" s="61"/>
      <c r="F7" s="61"/>
      <c r="G7" s="61"/>
      <c r="H7" s="61"/>
      <c r="I7" s="61"/>
      <c r="J7" s="61"/>
      <c r="K7" s="61"/>
      <c r="L7" s="61"/>
      <c r="M7" s="61"/>
    </row>
    <row r="8" spans="1:13" ht="15" customHeight="1">
      <c r="A8" s="187"/>
      <c r="B8" s="231" t="s">
        <v>63</v>
      </c>
      <c r="C8" s="231"/>
      <c r="D8" s="231"/>
      <c r="E8" s="231"/>
      <c r="F8" s="231"/>
      <c r="G8" s="231"/>
      <c r="H8" s="231"/>
      <c r="I8" s="231"/>
      <c r="J8" s="231"/>
      <c r="K8" s="231"/>
      <c r="L8" s="231"/>
      <c r="M8" s="231"/>
    </row>
    <row r="9" spans="1:13" ht="15" customHeight="1">
      <c r="A9" s="187"/>
      <c r="B9" s="231"/>
      <c r="C9" s="231"/>
      <c r="D9" s="231"/>
      <c r="E9" s="231"/>
      <c r="F9" s="231"/>
      <c r="G9" s="231"/>
      <c r="H9" s="231"/>
      <c r="I9" s="231"/>
      <c r="J9" s="231"/>
      <c r="K9" s="231"/>
      <c r="L9" s="231"/>
      <c r="M9" s="231"/>
    </row>
    <row r="11" spans="1:13" ht="19.5" customHeight="1">
      <c r="A11" s="187"/>
      <c r="B11" s="231" t="s">
        <v>299</v>
      </c>
      <c r="C11" s="231"/>
      <c r="D11" s="231"/>
      <c r="E11" s="231"/>
      <c r="F11" s="231"/>
      <c r="G11" s="231"/>
      <c r="H11" s="231"/>
      <c r="I11" s="231"/>
      <c r="J11" s="231"/>
      <c r="K11" s="231"/>
      <c r="L11" s="231"/>
      <c r="M11" s="231"/>
    </row>
    <row r="12" spans="1:13" ht="19.5" customHeight="1">
      <c r="A12" s="187"/>
      <c r="B12" s="231"/>
      <c r="C12" s="231"/>
      <c r="D12" s="231"/>
      <c r="E12" s="231"/>
      <c r="F12" s="231"/>
      <c r="G12" s="231"/>
      <c r="H12" s="231"/>
      <c r="I12" s="231"/>
      <c r="J12" s="231"/>
      <c r="K12" s="231"/>
      <c r="L12" s="231"/>
      <c r="M12" s="231"/>
    </row>
    <row r="13" spans="1:13" ht="19.5" customHeight="1">
      <c r="A13" s="187"/>
      <c r="B13" s="231"/>
      <c r="C13" s="231"/>
      <c r="D13" s="231"/>
      <c r="E13" s="231"/>
      <c r="F13" s="231"/>
      <c r="G13" s="231"/>
      <c r="H13" s="231"/>
      <c r="I13" s="231"/>
      <c r="J13" s="231"/>
      <c r="K13" s="231"/>
      <c r="L13" s="231"/>
      <c r="M13" s="231"/>
    </row>
    <row r="14" spans="1:13" ht="19.5" customHeight="1">
      <c r="A14" s="187"/>
      <c r="B14" s="231"/>
      <c r="C14" s="231"/>
      <c r="D14" s="231"/>
      <c r="E14" s="231"/>
      <c r="F14" s="231"/>
      <c r="G14" s="231"/>
      <c r="H14" s="231"/>
      <c r="I14" s="231"/>
      <c r="J14" s="231"/>
      <c r="K14" s="231"/>
      <c r="L14" s="231"/>
      <c r="M14" s="231"/>
    </row>
    <row r="15" spans="1:13" ht="13.5">
      <c r="A15" s="187"/>
      <c r="B15" s="62"/>
      <c r="C15" s="62"/>
      <c r="D15" s="62"/>
      <c r="E15" s="62"/>
      <c r="F15" s="62"/>
      <c r="G15" s="62"/>
      <c r="H15" s="62"/>
      <c r="I15" s="62"/>
      <c r="J15" s="62"/>
      <c r="K15" s="62"/>
      <c r="L15" s="62"/>
      <c r="M15" s="62"/>
    </row>
    <row r="16" spans="1:13" ht="15" customHeight="1">
      <c r="A16" s="187"/>
      <c r="B16" s="231" t="s">
        <v>192</v>
      </c>
      <c r="C16" s="231"/>
      <c r="D16" s="231"/>
      <c r="E16" s="231"/>
      <c r="F16" s="231"/>
      <c r="G16" s="231"/>
      <c r="H16" s="231"/>
      <c r="I16" s="231"/>
      <c r="J16" s="231"/>
      <c r="K16" s="231"/>
      <c r="L16" s="231"/>
      <c r="M16" s="231"/>
    </row>
    <row r="17" spans="1:13" ht="15" customHeight="1">
      <c r="A17" s="187"/>
      <c r="B17" s="231"/>
      <c r="C17" s="231"/>
      <c r="D17" s="231"/>
      <c r="E17" s="231"/>
      <c r="F17" s="231"/>
      <c r="G17" s="231"/>
      <c r="H17" s="231"/>
      <c r="I17" s="231"/>
      <c r="J17" s="231"/>
      <c r="K17" s="231"/>
      <c r="L17" s="231"/>
      <c r="M17" s="231"/>
    </row>
    <row r="20" spans="1:13" ht="13.5">
      <c r="A20" s="122">
        <v>2</v>
      </c>
      <c r="B20" s="180" t="s">
        <v>194</v>
      </c>
      <c r="C20" s="24"/>
      <c r="D20" s="191"/>
      <c r="E20" s="191"/>
      <c r="F20" s="191"/>
      <c r="G20" s="24"/>
      <c r="H20" s="24"/>
      <c r="I20" s="24"/>
      <c r="J20" s="24"/>
      <c r="K20" s="24"/>
      <c r="L20" s="61"/>
      <c r="M20" s="61"/>
    </row>
    <row r="21" spans="1:13" ht="13.5">
      <c r="A21" s="60"/>
      <c r="B21" s="24"/>
      <c r="C21" s="24"/>
      <c r="D21" s="24"/>
      <c r="E21" s="24"/>
      <c r="F21" s="24"/>
      <c r="G21" s="24"/>
      <c r="H21" s="24"/>
      <c r="I21" s="24"/>
      <c r="J21" s="24"/>
      <c r="K21" s="24"/>
      <c r="L21" s="61"/>
      <c r="M21" s="61"/>
    </row>
    <row r="22" spans="1:13" ht="13.5">
      <c r="A22" s="60"/>
      <c r="B22" s="231" t="s">
        <v>195</v>
      </c>
      <c r="C22" s="231"/>
      <c r="D22" s="231"/>
      <c r="E22" s="231"/>
      <c r="F22" s="231"/>
      <c r="G22" s="231"/>
      <c r="H22" s="231"/>
      <c r="I22" s="231"/>
      <c r="J22" s="231"/>
      <c r="K22" s="231"/>
      <c r="L22" s="231"/>
      <c r="M22" s="231"/>
    </row>
    <row r="23" spans="1:13" ht="13.5">
      <c r="A23" s="60"/>
      <c r="B23" s="231"/>
      <c r="C23" s="231"/>
      <c r="D23" s="231"/>
      <c r="E23" s="231"/>
      <c r="F23" s="231"/>
      <c r="G23" s="231"/>
      <c r="H23" s="231"/>
      <c r="I23" s="231"/>
      <c r="J23" s="231"/>
      <c r="K23" s="231"/>
      <c r="L23" s="231"/>
      <c r="M23" s="231"/>
    </row>
    <row r="24" spans="1:13" ht="13.5">
      <c r="A24" s="60"/>
      <c r="B24" s="231"/>
      <c r="C24" s="231"/>
      <c r="D24" s="231"/>
      <c r="E24" s="231"/>
      <c r="F24" s="231"/>
      <c r="G24" s="231"/>
      <c r="H24" s="231"/>
      <c r="I24" s="231"/>
      <c r="J24" s="231"/>
      <c r="K24" s="231"/>
      <c r="L24" s="231"/>
      <c r="M24" s="231"/>
    </row>
    <row r="25" spans="1:13" ht="13.5">
      <c r="A25" s="60"/>
      <c r="B25" s="61"/>
      <c r="C25" s="61"/>
      <c r="D25" s="61"/>
      <c r="E25" s="61"/>
      <c r="F25" s="61"/>
      <c r="G25" s="61"/>
      <c r="H25" s="61"/>
      <c r="I25" s="61"/>
      <c r="J25" s="61"/>
      <c r="K25" s="61"/>
      <c r="L25" s="61"/>
      <c r="M25" s="61"/>
    </row>
    <row r="26" spans="1:13" ht="13.5">
      <c r="A26" s="60"/>
      <c r="B26" s="61"/>
      <c r="C26" s="61" t="s">
        <v>196</v>
      </c>
      <c r="D26" s="61"/>
      <c r="E26" s="61" t="s">
        <v>197</v>
      </c>
      <c r="F26" s="61"/>
      <c r="G26" s="61"/>
      <c r="H26" s="61"/>
      <c r="I26" s="61"/>
      <c r="J26" s="61"/>
      <c r="K26" s="61"/>
      <c r="L26" s="61"/>
      <c r="M26" s="61"/>
    </row>
    <row r="27" spans="1:13" ht="13.5">
      <c r="A27" s="60"/>
      <c r="B27" s="61"/>
      <c r="C27" s="61" t="s">
        <v>198</v>
      </c>
      <c r="D27" s="61"/>
      <c r="E27" s="61" t="s">
        <v>199</v>
      </c>
      <c r="F27" s="61"/>
      <c r="G27" s="61"/>
      <c r="H27" s="61"/>
      <c r="I27" s="61"/>
      <c r="J27" s="61"/>
      <c r="K27" s="61"/>
      <c r="L27" s="61"/>
      <c r="M27" s="61"/>
    </row>
    <row r="28" spans="1:13" ht="13.5">
      <c r="A28" s="60"/>
      <c r="B28" s="61"/>
      <c r="C28" s="61" t="s">
        <v>200</v>
      </c>
      <c r="D28" s="61"/>
      <c r="E28" s="61" t="s">
        <v>201</v>
      </c>
      <c r="F28" s="61"/>
      <c r="G28" s="61"/>
      <c r="H28" s="61"/>
      <c r="I28" s="61"/>
      <c r="J28" s="61"/>
      <c r="K28" s="61"/>
      <c r="L28" s="61"/>
      <c r="M28" s="61"/>
    </row>
    <row r="29" spans="1:13" ht="13.5">
      <c r="A29" s="60"/>
      <c r="B29" s="61"/>
      <c r="C29" s="61" t="s">
        <v>202</v>
      </c>
      <c r="D29" s="61"/>
      <c r="E29" s="61" t="s">
        <v>203</v>
      </c>
      <c r="F29" s="61"/>
      <c r="G29" s="61"/>
      <c r="H29" s="61"/>
      <c r="I29" s="61"/>
      <c r="J29" s="61"/>
      <c r="K29" s="61"/>
      <c r="L29" s="61"/>
      <c r="M29" s="61"/>
    </row>
    <row r="30" spans="1:13" ht="13.5">
      <c r="A30" s="60"/>
      <c r="B30" s="61"/>
      <c r="C30" s="61" t="s">
        <v>204</v>
      </c>
      <c r="D30" s="61"/>
      <c r="E30" s="61" t="s">
        <v>8</v>
      </c>
      <c r="F30" s="61"/>
      <c r="G30" s="61"/>
      <c r="H30" s="61"/>
      <c r="I30" s="61"/>
      <c r="J30" s="61"/>
      <c r="K30" s="61"/>
      <c r="L30" s="61"/>
      <c r="M30" s="61"/>
    </row>
    <row r="31" spans="1:13" ht="13.5">
      <c r="A31" s="60"/>
      <c r="B31" s="61"/>
      <c r="C31" s="61" t="s">
        <v>205</v>
      </c>
      <c r="D31" s="61"/>
      <c r="E31" s="61" t="s">
        <v>206</v>
      </c>
      <c r="F31" s="61"/>
      <c r="G31" s="61"/>
      <c r="H31" s="61"/>
      <c r="I31" s="61"/>
      <c r="J31" s="61"/>
      <c r="K31" s="61"/>
      <c r="L31" s="61"/>
      <c r="M31" s="61"/>
    </row>
    <row r="32" spans="1:13" ht="13.5">
      <c r="A32" s="60"/>
      <c r="B32" s="61"/>
      <c r="C32" s="61" t="s">
        <v>207</v>
      </c>
      <c r="D32" s="61"/>
      <c r="E32" s="61" t="s">
        <v>208</v>
      </c>
      <c r="F32" s="61"/>
      <c r="G32" s="61"/>
      <c r="H32" s="61"/>
      <c r="I32" s="61"/>
      <c r="J32" s="61"/>
      <c r="K32" s="61"/>
      <c r="L32" s="61"/>
      <c r="M32" s="61"/>
    </row>
    <row r="33" spans="1:13" ht="13.5">
      <c r="A33" s="60"/>
      <c r="B33" s="61"/>
      <c r="C33" s="61" t="s">
        <v>209</v>
      </c>
      <c r="D33" s="61"/>
      <c r="E33" s="61" t="s">
        <v>210</v>
      </c>
      <c r="F33" s="61"/>
      <c r="G33" s="61"/>
      <c r="H33" s="61"/>
      <c r="I33" s="61"/>
      <c r="J33" s="61"/>
      <c r="K33" s="61"/>
      <c r="L33" s="61"/>
      <c r="M33" s="61"/>
    </row>
    <row r="34" spans="1:13" ht="13.5">
      <c r="A34" s="60"/>
      <c r="B34" s="61"/>
      <c r="C34" s="61" t="s">
        <v>211</v>
      </c>
      <c r="D34" s="61"/>
      <c r="E34" s="61" t="s">
        <v>212</v>
      </c>
      <c r="F34" s="61"/>
      <c r="G34" s="61"/>
      <c r="H34" s="61"/>
      <c r="I34" s="61"/>
      <c r="J34" s="61"/>
      <c r="K34" s="61"/>
      <c r="L34" s="61"/>
      <c r="M34" s="61"/>
    </row>
    <row r="35" spans="1:13" ht="13.5">
      <c r="A35" s="60"/>
      <c r="B35" s="61"/>
      <c r="C35" s="61" t="s">
        <v>213</v>
      </c>
      <c r="D35" s="61"/>
      <c r="E35" s="61" t="s">
        <v>214</v>
      </c>
      <c r="F35" s="61"/>
      <c r="G35" s="61"/>
      <c r="H35" s="61"/>
      <c r="I35" s="61"/>
      <c r="J35" s="61"/>
      <c r="K35" s="61"/>
      <c r="L35" s="61"/>
      <c r="M35" s="61"/>
    </row>
    <row r="36" spans="1:13" ht="13.5">
      <c r="A36" s="60"/>
      <c r="B36" s="61"/>
      <c r="C36" s="61" t="s">
        <v>215</v>
      </c>
      <c r="D36" s="61"/>
      <c r="E36" s="61" t="s">
        <v>216</v>
      </c>
      <c r="F36" s="61"/>
      <c r="G36" s="61"/>
      <c r="H36" s="61"/>
      <c r="I36" s="61"/>
      <c r="J36" s="61"/>
      <c r="K36" s="61"/>
      <c r="L36" s="61"/>
      <c r="M36" s="61"/>
    </row>
    <row r="37" spans="1:13" ht="13.5">
      <c r="A37" s="60"/>
      <c r="B37" s="61"/>
      <c r="C37" s="61" t="s">
        <v>217</v>
      </c>
      <c r="D37" s="61"/>
      <c r="E37" s="61" t="s">
        <v>218</v>
      </c>
      <c r="F37" s="61"/>
      <c r="G37" s="61"/>
      <c r="H37" s="61"/>
      <c r="I37" s="61"/>
      <c r="J37" s="61"/>
      <c r="K37" s="61"/>
      <c r="L37" s="61"/>
      <c r="M37" s="61"/>
    </row>
    <row r="38" spans="1:13" ht="13.5">
      <c r="A38" s="60"/>
      <c r="B38" s="61"/>
      <c r="C38" s="61" t="s">
        <v>219</v>
      </c>
      <c r="D38" s="61"/>
      <c r="E38" s="61" t="s">
        <v>220</v>
      </c>
      <c r="F38" s="61"/>
      <c r="G38" s="61"/>
      <c r="H38" s="61"/>
      <c r="I38" s="61"/>
      <c r="J38" s="61"/>
      <c r="K38" s="61"/>
      <c r="L38" s="61"/>
      <c r="M38" s="61"/>
    </row>
    <row r="39" spans="1:13" ht="13.5">
      <c r="A39" s="60"/>
      <c r="B39" s="61"/>
      <c r="C39" s="61" t="s">
        <v>221</v>
      </c>
      <c r="D39" s="61"/>
      <c r="E39" s="61" t="s">
        <v>95</v>
      </c>
      <c r="F39" s="61"/>
      <c r="G39" s="61"/>
      <c r="H39" s="61"/>
      <c r="I39" s="61"/>
      <c r="J39" s="61"/>
      <c r="K39" s="61"/>
      <c r="L39" s="61"/>
      <c r="M39" s="61"/>
    </row>
    <row r="40" spans="1:13" ht="13.5">
      <c r="A40" s="60"/>
      <c r="B40" s="61"/>
      <c r="C40" s="61" t="s">
        <v>222</v>
      </c>
      <c r="D40" s="61"/>
      <c r="E40" s="61" t="s">
        <v>223</v>
      </c>
      <c r="F40" s="61"/>
      <c r="G40" s="61"/>
      <c r="H40" s="61"/>
      <c r="I40" s="61"/>
      <c r="J40" s="61"/>
      <c r="K40" s="61"/>
      <c r="L40" s="61"/>
      <c r="M40" s="61"/>
    </row>
    <row r="41" spans="1:13" ht="13.5">
      <c r="A41" s="60"/>
      <c r="B41" s="61"/>
      <c r="C41" s="61" t="s">
        <v>224</v>
      </c>
      <c r="D41" s="61"/>
      <c r="E41" s="61" t="s">
        <v>225</v>
      </c>
      <c r="F41" s="61"/>
      <c r="G41" s="61"/>
      <c r="H41" s="61"/>
      <c r="I41" s="61"/>
      <c r="J41" s="61"/>
      <c r="K41" s="61"/>
      <c r="L41" s="61"/>
      <c r="M41" s="61"/>
    </row>
    <row r="42" spans="1:13" ht="13.5">
      <c r="A42" s="60"/>
      <c r="B42" s="61"/>
      <c r="C42" s="61" t="s">
        <v>226</v>
      </c>
      <c r="D42" s="61"/>
      <c r="E42" s="61" t="s">
        <v>227</v>
      </c>
      <c r="F42" s="61"/>
      <c r="G42" s="61"/>
      <c r="H42" s="61"/>
      <c r="I42" s="61"/>
      <c r="J42" s="61"/>
      <c r="K42" s="61"/>
      <c r="L42" s="61"/>
      <c r="M42" s="61"/>
    </row>
    <row r="43" spans="1:13" ht="13.5">
      <c r="A43" s="60"/>
      <c r="B43" s="61"/>
      <c r="C43" s="61"/>
      <c r="D43" s="61"/>
      <c r="E43" s="61"/>
      <c r="F43" s="61"/>
      <c r="G43" s="61"/>
      <c r="H43" s="61"/>
      <c r="I43" s="61"/>
      <c r="J43" s="61"/>
      <c r="K43" s="61"/>
      <c r="L43" s="61"/>
      <c r="M43" s="61"/>
    </row>
    <row r="44" spans="1:13" ht="13.5">
      <c r="A44" s="60"/>
      <c r="B44" s="231" t="s">
        <v>288</v>
      </c>
      <c r="C44" s="231"/>
      <c r="D44" s="231"/>
      <c r="E44" s="231"/>
      <c r="F44" s="231"/>
      <c r="G44" s="231"/>
      <c r="H44" s="231"/>
      <c r="I44" s="231"/>
      <c r="J44" s="231"/>
      <c r="K44" s="231"/>
      <c r="L44" s="231"/>
      <c r="M44" s="231"/>
    </row>
    <row r="45" spans="1:13" ht="13.5">
      <c r="A45" s="60"/>
      <c r="B45" s="231"/>
      <c r="C45" s="231"/>
      <c r="D45" s="231"/>
      <c r="E45" s="231"/>
      <c r="F45" s="231"/>
      <c r="G45" s="231"/>
      <c r="H45" s="231"/>
      <c r="I45" s="231"/>
      <c r="J45" s="231"/>
      <c r="K45" s="231"/>
      <c r="L45" s="231"/>
      <c r="M45" s="231"/>
    </row>
    <row r="46" spans="1:13" ht="13.5">
      <c r="A46" s="60"/>
      <c r="B46" s="231"/>
      <c r="C46" s="231"/>
      <c r="D46" s="231"/>
      <c r="E46" s="231"/>
      <c r="F46" s="231"/>
      <c r="G46" s="231"/>
      <c r="H46" s="231"/>
      <c r="I46" s="231"/>
      <c r="J46" s="231"/>
      <c r="K46" s="231"/>
      <c r="L46" s="231"/>
      <c r="M46" s="231"/>
    </row>
    <row r="47" spans="1:13" ht="13.5">
      <c r="A47" s="60"/>
      <c r="B47" s="61"/>
      <c r="C47" s="61"/>
      <c r="D47" s="61"/>
      <c r="E47" s="61"/>
      <c r="F47" s="61"/>
      <c r="G47" s="61"/>
      <c r="H47" s="61"/>
      <c r="I47" s="61"/>
      <c r="J47" s="61"/>
      <c r="K47" s="61"/>
      <c r="L47" s="61"/>
      <c r="M47" s="61"/>
    </row>
    <row r="48" spans="1:13" ht="13.5">
      <c r="A48" s="122">
        <v>2</v>
      </c>
      <c r="B48" s="180" t="s">
        <v>228</v>
      </c>
      <c r="C48" s="61"/>
      <c r="D48" s="61"/>
      <c r="E48" s="61"/>
      <c r="F48" s="61"/>
      <c r="G48" s="61"/>
      <c r="H48" s="61"/>
      <c r="I48" s="61"/>
      <c r="J48" s="61"/>
      <c r="K48" s="61"/>
      <c r="L48" s="61"/>
      <c r="M48" s="61"/>
    </row>
    <row r="49" spans="1:13" ht="13.5">
      <c r="A49" s="122"/>
      <c r="B49" s="180"/>
      <c r="C49" s="61"/>
      <c r="D49" s="61"/>
      <c r="E49" s="61"/>
      <c r="F49" s="61"/>
      <c r="G49" s="61"/>
      <c r="H49" s="61"/>
      <c r="I49" s="61"/>
      <c r="J49" s="61"/>
      <c r="K49" s="61"/>
      <c r="L49" s="61"/>
      <c r="M49" s="61"/>
    </row>
    <row r="50" spans="1:13" ht="30" customHeight="1">
      <c r="A50" s="60"/>
      <c r="B50" s="190" t="s">
        <v>96</v>
      </c>
      <c r="C50" s="242" t="s">
        <v>229</v>
      </c>
      <c r="D50" s="243"/>
      <c r="E50" s="243"/>
      <c r="F50" s="243"/>
      <c r="G50" s="243"/>
      <c r="H50" s="243"/>
      <c r="I50" s="243"/>
      <c r="J50" s="243"/>
      <c r="K50" s="243"/>
      <c r="L50" s="243"/>
      <c r="M50" s="243"/>
    </row>
    <row r="51" spans="1:13" ht="13.5">
      <c r="A51" s="60"/>
      <c r="B51" s="61"/>
      <c r="C51" s="61"/>
      <c r="D51" s="61"/>
      <c r="E51" s="61"/>
      <c r="F51" s="61"/>
      <c r="G51" s="61"/>
      <c r="H51" s="61"/>
      <c r="I51" s="61"/>
      <c r="J51" s="61"/>
      <c r="K51" s="61"/>
      <c r="L51" s="61"/>
      <c r="M51" s="61"/>
    </row>
    <row r="52" spans="1:13" ht="13.5">
      <c r="A52" s="60"/>
      <c r="B52" s="61"/>
      <c r="C52" s="239" t="s">
        <v>230</v>
      </c>
      <c r="D52" s="239"/>
      <c r="E52" s="239"/>
      <c r="F52" s="239"/>
      <c r="G52" s="239"/>
      <c r="H52" s="239"/>
      <c r="I52" s="239"/>
      <c r="J52" s="239"/>
      <c r="K52" s="239"/>
      <c r="L52" s="239"/>
      <c r="M52" s="239"/>
    </row>
    <row r="53" spans="1:13" ht="13.5">
      <c r="A53" s="60"/>
      <c r="B53" s="61"/>
      <c r="C53" s="239"/>
      <c r="D53" s="239"/>
      <c r="E53" s="239"/>
      <c r="F53" s="239"/>
      <c r="G53" s="239"/>
      <c r="H53" s="239"/>
      <c r="I53" s="239"/>
      <c r="J53" s="239"/>
      <c r="K53" s="239"/>
      <c r="L53" s="239"/>
      <c r="M53" s="239"/>
    </row>
    <row r="54" spans="1:13" ht="13.5">
      <c r="A54" s="60"/>
      <c r="B54" s="61"/>
      <c r="C54" s="61"/>
      <c r="D54" s="61"/>
      <c r="E54" s="61"/>
      <c r="F54" s="61"/>
      <c r="G54" s="61"/>
      <c r="H54" s="61"/>
      <c r="I54" s="61"/>
      <c r="J54" s="61"/>
      <c r="K54" s="61"/>
      <c r="L54" s="61"/>
      <c r="M54" s="61"/>
    </row>
    <row r="55" spans="1:13" ht="13.5">
      <c r="A55" s="60"/>
      <c r="B55" s="61"/>
      <c r="C55" s="190" t="s">
        <v>231</v>
      </c>
      <c r="D55" s="61"/>
      <c r="E55" s="61"/>
      <c r="F55" s="61"/>
      <c r="G55" s="61"/>
      <c r="H55" s="61"/>
      <c r="I55" s="61"/>
      <c r="J55" s="61"/>
      <c r="K55" s="61"/>
      <c r="L55" s="61"/>
      <c r="M55" s="61"/>
    </row>
    <row r="56" spans="1:13" ht="13.5">
      <c r="A56" s="60"/>
      <c r="B56" s="61"/>
      <c r="C56" s="239" t="s">
        <v>277</v>
      </c>
      <c r="D56" s="239"/>
      <c r="E56" s="239"/>
      <c r="F56" s="239"/>
      <c r="G56" s="239"/>
      <c r="H56" s="239"/>
      <c r="I56" s="239"/>
      <c r="J56" s="239"/>
      <c r="K56" s="239"/>
      <c r="L56" s="239"/>
      <c r="M56" s="239"/>
    </row>
    <row r="57" spans="1:13" ht="13.5">
      <c r="A57" s="60"/>
      <c r="B57" s="61"/>
      <c r="C57" s="239"/>
      <c r="D57" s="239"/>
      <c r="E57" s="239"/>
      <c r="F57" s="239"/>
      <c r="G57" s="239"/>
      <c r="H57" s="239"/>
      <c r="I57" s="239"/>
      <c r="J57" s="239"/>
      <c r="K57" s="239"/>
      <c r="L57" s="239"/>
      <c r="M57" s="239"/>
    </row>
    <row r="58" spans="1:13" ht="13.5">
      <c r="A58" s="60"/>
      <c r="B58" s="61"/>
      <c r="C58" s="239"/>
      <c r="D58" s="239"/>
      <c r="E58" s="239"/>
      <c r="F58" s="239"/>
      <c r="G58" s="239"/>
      <c r="H58" s="239"/>
      <c r="I58" s="239"/>
      <c r="J58" s="239"/>
      <c r="K58" s="239"/>
      <c r="L58" s="239"/>
      <c r="M58" s="239"/>
    </row>
    <row r="59" spans="1:13" ht="13.5">
      <c r="A59" s="60"/>
      <c r="B59" s="61"/>
      <c r="C59" s="239"/>
      <c r="D59" s="239"/>
      <c r="E59" s="239"/>
      <c r="F59" s="239"/>
      <c r="G59" s="239"/>
      <c r="H59" s="239"/>
      <c r="I59" s="239"/>
      <c r="J59" s="239"/>
      <c r="K59" s="239"/>
      <c r="L59" s="239"/>
      <c r="M59" s="239"/>
    </row>
    <row r="60" spans="1:13" ht="13.5">
      <c r="A60" s="60"/>
      <c r="B60" s="61"/>
      <c r="C60" s="239"/>
      <c r="D60" s="239"/>
      <c r="E60" s="239"/>
      <c r="F60" s="239"/>
      <c r="G60" s="239"/>
      <c r="H60" s="239"/>
      <c r="I60" s="239"/>
      <c r="J60" s="239"/>
      <c r="K60" s="239"/>
      <c r="L60" s="239"/>
      <c r="M60" s="239"/>
    </row>
    <row r="61" spans="1:13" ht="13.5">
      <c r="A61" s="60"/>
      <c r="B61" s="61"/>
      <c r="C61" s="239"/>
      <c r="D61" s="239"/>
      <c r="E61" s="239"/>
      <c r="F61" s="239"/>
      <c r="G61" s="239"/>
      <c r="H61" s="239"/>
      <c r="I61" s="239"/>
      <c r="J61" s="239"/>
      <c r="K61" s="239"/>
      <c r="L61" s="239"/>
      <c r="M61" s="239"/>
    </row>
    <row r="62" spans="1:13" ht="13.5">
      <c r="A62" s="60"/>
      <c r="B62" s="61"/>
      <c r="C62" s="239"/>
      <c r="D62" s="239"/>
      <c r="E62" s="239"/>
      <c r="F62" s="239"/>
      <c r="G62" s="239"/>
      <c r="H62" s="239"/>
      <c r="I62" s="239"/>
      <c r="J62" s="239"/>
      <c r="K62" s="239"/>
      <c r="L62" s="239"/>
      <c r="M62" s="239"/>
    </row>
    <row r="63" spans="1:13" ht="37.5" customHeight="1">
      <c r="A63" s="60"/>
      <c r="B63" s="61"/>
      <c r="C63" s="239"/>
      <c r="D63" s="239"/>
      <c r="E63" s="239"/>
      <c r="F63" s="239"/>
      <c r="G63" s="239"/>
      <c r="H63" s="239"/>
      <c r="I63" s="239"/>
      <c r="J63" s="239"/>
      <c r="K63" s="239"/>
      <c r="L63" s="239"/>
      <c r="M63" s="239"/>
    </row>
    <row r="64" spans="1:13" ht="13.5">
      <c r="A64" s="60"/>
      <c r="B64" s="192"/>
      <c r="C64" s="192"/>
      <c r="D64" s="192"/>
      <c r="E64" s="192"/>
      <c r="F64" s="192"/>
      <c r="G64" s="192"/>
      <c r="H64" s="192"/>
      <c r="I64" s="192"/>
      <c r="J64" s="192"/>
      <c r="K64" s="192"/>
      <c r="L64" s="61"/>
      <c r="M64" s="61"/>
    </row>
    <row r="65" spans="1:13" ht="13.5">
      <c r="A65" s="60"/>
      <c r="B65" s="192"/>
      <c r="C65" s="190" t="s">
        <v>232</v>
      </c>
      <c r="D65" s="192"/>
      <c r="E65" s="192"/>
      <c r="F65" s="192"/>
      <c r="G65" s="192"/>
      <c r="H65" s="192"/>
      <c r="I65" s="192"/>
      <c r="J65" s="192"/>
      <c r="K65" s="192"/>
      <c r="L65" s="61"/>
      <c r="M65" s="61"/>
    </row>
    <row r="66" spans="1:13" ht="13.5">
      <c r="A66" s="60"/>
      <c r="B66" s="192"/>
      <c r="C66" s="241" t="s">
        <v>297</v>
      </c>
      <c r="D66" s="241"/>
      <c r="E66" s="241"/>
      <c r="F66" s="241"/>
      <c r="G66" s="241"/>
      <c r="H66" s="241"/>
      <c r="I66" s="241"/>
      <c r="J66" s="241"/>
      <c r="K66" s="241"/>
      <c r="L66" s="241"/>
      <c r="M66" s="241"/>
    </row>
    <row r="67" spans="1:13" ht="13.5">
      <c r="A67" s="60"/>
      <c r="B67" s="192"/>
      <c r="C67" s="241"/>
      <c r="D67" s="241"/>
      <c r="E67" s="241"/>
      <c r="F67" s="241"/>
      <c r="G67" s="241"/>
      <c r="H67" s="241"/>
      <c r="I67" s="241"/>
      <c r="J67" s="241"/>
      <c r="K67" s="241"/>
      <c r="L67" s="241"/>
      <c r="M67" s="241"/>
    </row>
    <row r="68" spans="1:13" ht="13.5">
      <c r="A68" s="60"/>
      <c r="B68" s="192"/>
      <c r="C68" s="241"/>
      <c r="D68" s="241"/>
      <c r="E68" s="241"/>
      <c r="F68" s="241"/>
      <c r="G68" s="241"/>
      <c r="H68" s="241"/>
      <c r="I68" s="241"/>
      <c r="J68" s="241"/>
      <c r="K68" s="241"/>
      <c r="L68" s="241"/>
      <c r="M68" s="241"/>
    </row>
    <row r="69" spans="1:13" ht="13.5">
      <c r="A69" s="60"/>
      <c r="B69" s="192"/>
      <c r="C69" s="241"/>
      <c r="D69" s="241"/>
      <c r="E69" s="241"/>
      <c r="F69" s="241"/>
      <c r="G69" s="241"/>
      <c r="H69" s="241"/>
      <c r="I69" s="241"/>
      <c r="J69" s="241"/>
      <c r="K69" s="241"/>
      <c r="L69" s="241"/>
      <c r="M69" s="241"/>
    </row>
    <row r="70" spans="1:13" ht="13.5">
      <c r="A70" s="60"/>
      <c r="B70" s="192"/>
      <c r="C70" s="241"/>
      <c r="D70" s="241"/>
      <c r="E70" s="241"/>
      <c r="F70" s="241"/>
      <c r="G70" s="241"/>
      <c r="H70" s="241"/>
      <c r="I70" s="241"/>
      <c r="J70" s="241"/>
      <c r="K70" s="241"/>
      <c r="L70" s="241"/>
      <c r="M70" s="241"/>
    </row>
    <row r="71" spans="1:13" ht="13.5">
      <c r="A71" s="60"/>
      <c r="B71" s="192"/>
      <c r="C71" s="241"/>
      <c r="D71" s="241"/>
      <c r="E71" s="241"/>
      <c r="F71" s="241"/>
      <c r="G71" s="241"/>
      <c r="H71" s="241"/>
      <c r="I71" s="241"/>
      <c r="J71" s="241"/>
      <c r="K71" s="241"/>
      <c r="L71" s="241"/>
      <c r="M71" s="241"/>
    </row>
    <row r="72" spans="1:13" ht="13.5">
      <c r="A72" s="60"/>
      <c r="B72" s="192"/>
      <c r="C72" s="241"/>
      <c r="D72" s="241"/>
      <c r="E72" s="241"/>
      <c r="F72" s="241"/>
      <c r="G72" s="241"/>
      <c r="H72" s="241"/>
      <c r="I72" s="241"/>
      <c r="J72" s="241"/>
      <c r="K72" s="241"/>
      <c r="L72" s="241"/>
      <c r="M72" s="241"/>
    </row>
    <row r="73" spans="1:13" ht="13.5">
      <c r="A73" s="60"/>
      <c r="B73" s="190" t="s">
        <v>99</v>
      </c>
      <c r="C73" s="190" t="s">
        <v>233</v>
      </c>
      <c r="D73" s="61"/>
      <c r="E73" s="61"/>
      <c r="F73" s="61"/>
      <c r="G73" s="61"/>
      <c r="H73" s="61"/>
      <c r="I73" s="61"/>
      <c r="J73" s="61"/>
      <c r="K73" s="61"/>
      <c r="L73" s="61"/>
      <c r="M73" s="61"/>
    </row>
    <row r="74" spans="1:13" ht="13.5">
      <c r="A74" s="60"/>
      <c r="B74" s="61"/>
      <c r="C74" s="61"/>
      <c r="D74" s="61"/>
      <c r="E74" s="61"/>
      <c r="F74" s="61"/>
      <c r="G74" s="61"/>
      <c r="H74" s="61"/>
      <c r="I74" s="61"/>
      <c r="J74" s="61"/>
      <c r="K74" s="61"/>
      <c r="L74" s="61"/>
      <c r="M74" s="61"/>
    </row>
    <row r="75" spans="1:13" ht="13.5">
      <c r="A75" s="60"/>
      <c r="B75" s="61"/>
      <c r="C75" s="231" t="s">
        <v>234</v>
      </c>
      <c r="D75" s="231"/>
      <c r="E75" s="231"/>
      <c r="F75" s="231"/>
      <c r="G75" s="231"/>
      <c r="H75" s="231"/>
      <c r="I75" s="231"/>
      <c r="J75" s="231"/>
      <c r="K75" s="231"/>
      <c r="L75" s="231"/>
      <c r="M75" s="231"/>
    </row>
    <row r="76" spans="1:13" ht="13.5">
      <c r="A76" s="60"/>
      <c r="B76" s="193"/>
      <c r="C76" s="231"/>
      <c r="D76" s="231"/>
      <c r="E76" s="231"/>
      <c r="F76" s="231"/>
      <c r="G76" s="231"/>
      <c r="H76" s="231"/>
      <c r="I76" s="231"/>
      <c r="J76" s="231"/>
      <c r="K76" s="231"/>
      <c r="L76" s="231"/>
      <c r="M76" s="231"/>
    </row>
    <row r="77" spans="1:13" ht="13.5">
      <c r="A77" s="60"/>
      <c r="B77" s="193"/>
      <c r="C77" s="231"/>
      <c r="D77" s="231"/>
      <c r="E77" s="231"/>
      <c r="F77" s="231"/>
      <c r="G77" s="231"/>
      <c r="H77" s="231"/>
      <c r="I77" s="231"/>
      <c r="J77" s="231"/>
      <c r="K77" s="231"/>
      <c r="L77" s="231"/>
      <c r="M77" s="231"/>
    </row>
    <row r="78" spans="1:13" ht="13.5">
      <c r="A78" s="60"/>
      <c r="B78" s="193"/>
      <c r="C78" s="231"/>
      <c r="D78" s="231"/>
      <c r="E78" s="231"/>
      <c r="F78" s="231"/>
      <c r="G78" s="231"/>
      <c r="H78" s="231"/>
      <c r="I78" s="231"/>
      <c r="J78" s="231"/>
      <c r="K78" s="231"/>
      <c r="L78" s="231"/>
      <c r="M78" s="231"/>
    </row>
    <row r="79" spans="1:13" ht="13.5">
      <c r="A79" s="60"/>
      <c r="B79" s="193"/>
      <c r="C79" s="231"/>
      <c r="D79" s="231"/>
      <c r="E79" s="231"/>
      <c r="F79" s="231"/>
      <c r="G79" s="231"/>
      <c r="H79" s="231"/>
      <c r="I79" s="231"/>
      <c r="J79" s="231"/>
      <c r="K79" s="231"/>
      <c r="L79" s="231"/>
      <c r="M79" s="231"/>
    </row>
    <row r="80" spans="1:13" ht="33.75" customHeight="1">
      <c r="A80" s="60"/>
      <c r="B80" s="193"/>
      <c r="C80" s="231"/>
      <c r="D80" s="231"/>
      <c r="E80" s="231"/>
      <c r="F80" s="231"/>
      <c r="G80" s="231"/>
      <c r="H80" s="231"/>
      <c r="I80" s="231"/>
      <c r="J80" s="231"/>
      <c r="K80" s="231"/>
      <c r="L80" s="231"/>
      <c r="M80" s="231"/>
    </row>
    <row r="81" spans="1:13" ht="13.5">
      <c r="A81" s="60"/>
      <c r="B81" s="61"/>
      <c r="C81" s="61"/>
      <c r="D81" s="61"/>
      <c r="E81" s="61"/>
      <c r="F81" s="61"/>
      <c r="G81" s="61"/>
      <c r="H81" s="61"/>
      <c r="I81" s="61"/>
      <c r="J81" s="61"/>
      <c r="K81" s="61"/>
      <c r="L81" s="61"/>
      <c r="M81" s="61"/>
    </row>
    <row r="82" spans="1:13" ht="13.5">
      <c r="A82" s="60"/>
      <c r="B82" s="61"/>
      <c r="C82" s="231" t="s">
        <v>235</v>
      </c>
      <c r="D82" s="231"/>
      <c r="E82" s="231"/>
      <c r="F82" s="231"/>
      <c r="G82" s="231"/>
      <c r="H82" s="231"/>
      <c r="I82" s="231"/>
      <c r="J82" s="231"/>
      <c r="K82" s="231"/>
      <c r="L82" s="231"/>
      <c r="M82" s="231"/>
    </row>
    <row r="83" spans="1:13" ht="35.25" customHeight="1">
      <c r="A83" s="60"/>
      <c r="B83" s="193"/>
      <c r="C83" s="231"/>
      <c r="D83" s="231"/>
      <c r="E83" s="231"/>
      <c r="F83" s="231"/>
      <c r="G83" s="231"/>
      <c r="H83" s="231"/>
      <c r="I83" s="231"/>
      <c r="J83" s="231"/>
      <c r="K83" s="231"/>
      <c r="L83" s="231"/>
      <c r="M83" s="231"/>
    </row>
    <row r="86" spans="1:13" ht="13.5">
      <c r="A86" s="122">
        <v>3</v>
      </c>
      <c r="B86" s="190" t="s">
        <v>64</v>
      </c>
      <c r="C86" s="61"/>
      <c r="D86" s="61"/>
      <c r="E86" s="61"/>
      <c r="F86" s="61"/>
      <c r="G86" s="61"/>
      <c r="H86" s="61"/>
      <c r="I86" s="61"/>
      <c r="J86" s="61"/>
      <c r="K86" s="61"/>
      <c r="L86" s="61"/>
      <c r="M86" s="61"/>
    </row>
    <row r="87" spans="1:13" ht="13.5">
      <c r="A87" s="187"/>
      <c r="B87" s="190"/>
      <c r="C87" s="61"/>
      <c r="D87" s="61"/>
      <c r="E87" s="61"/>
      <c r="F87" s="61"/>
      <c r="G87" s="61"/>
      <c r="H87" s="61"/>
      <c r="I87" s="61"/>
      <c r="J87" s="61"/>
      <c r="K87" s="61"/>
      <c r="L87" s="61"/>
      <c r="M87" s="61"/>
    </row>
    <row r="88" spans="1:13" ht="13.5">
      <c r="A88" s="187"/>
      <c r="B88" s="231" t="s">
        <v>193</v>
      </c>
      <c r="C88" s="231"/>
      <c r="D88" s="231"/>
      <c r="E88" s="231"/>
      <c r="F88" s="231"/>
      <c r="G88" s="231"/>
      <c r="H88" s="231"/>
      <c r="I88" s="231"/>
      <c r="J88" s="231"/>
      <c r="K88" s="231"/>
      <c r="L88" s="231"/>
      <c r="M88" s="231"/>
    </row>
    <row r="89" spans="1:13" ht="13.5">
      <c r="A89" s="187"/>
      <c r="B89" s="231"/>
      <c r="C89" s="231"/>
      <c r="D89" s="231"/>
      <c r="E89" s="231"/>
      <c r="F89" s="231"/>
      <c r="G89" s="231"/>
      <c r="H89" s="231"/>
      <c r="I89" s="231"/>
      <c r="J89" s="231"/>
      <c r="K89" s="231"/>
      <c r="L89" s="231"/>
      <c r="M89" s="231"/>
    </row>
    <row r="92" spans="1:13" ht="13.5">
      <c r="A92" s="122">
        <v>4</v>
      </c>
      <c r="B92" s="190" t="s">
        <v>65</v>
      </c>
      <c r="C92" s="61"/>
      <c r="D92" s="61"/>
      <c r="E92" s="61"/>
      <c r="F92" s="61"/>
      <c r="G92" s="61"/>
      <c r="H92" s="61"/>
      <c r="I92" s="61"/>
      <c r="J92" s="61"/>
      <c r="K92" s="61"/>
      <c r="L92" s="61"/>
      <c r="M92" s="61"/>
    </row>
    <row r="93" spans="1:13" ht="13.5">
      <c r="A93" s="187"/>
      <c r="B93" s="190"/>
      <c r="C93" s="61"/>
      <c r="D93" s="61"/>
      <c r="E93" s="61"/>
      <c r="F93" s="61"/>
      <c r="G93" s="61"/>
      <c r="H93" s="61"/>
      <c r="I93" s="62"/>
      <c r="J93" s="62"/>
      <c r="K93" s="62"/>
      <c r="L93" s="194"/>
      <c r="M93" s="194"/>
    </row>
    <row r="94" spans="1:13" ht="13.5">
      <c r="A94" s="187"/>
      <c r="B94" s="240" t="s">
        <v>66</v>
      </c>
      <c r="C94" s="240"/>
      <c r="D94" s="240"/>
      <c r="E94" s="240"/>
      <c r="F94" s="240"/>
      <c r="G94" s="240"/>
      <c r="H94" s="240"/>
      <c r="I94" s="240"/>
      <c r="J94" s="240"/>
      <c r="K94" s="240"/>
      <c r="L94" s="240"/>
      <c r="M94" s="240"/>
    </row>
    <row r="95" spans="1:13" ht="13.5">
      <c r="A95" s="187"/>
      <c r="B95" s="61"/>
      <c r="C95" s="61"/>
      <c r="D95" s="61"/>
      <c r="E95" s="61"/>
      <c r="F95" s="61"/>
      <c r="G95" s="61"/>
      <c r="H95" s="61"/>
      <c r="I95" s="61"/>
      <c r="J95" s="61"/>
      <c r="K95" s="61"/>
      <c r="L95" s="195"/>
      <c r="M95" s="195"/>
    </row>
    <row r="96" spans="1:13" ht="13.5">
      <c r="A96" s="122">
        <v>5</v>
      </c>
      <c r="B96" s="190" t="s">
        <v>118</v>
      </c>
      <c r="C96" s="61"/>
      <c r="D96" s="61"/>
      <c r="E96" s="61"/>
      <c r="F96" s="61"/>
      <c r="G96" s="61"/>
      <c r="H96" s="61"/>
      <c r="I96" s="61"/>
      <c r="J96" s="61"/>
      <c r="K96" s="61"/>
      <c r="L96" s="195"/>
      <c r="M96" s="195"/>
    </row>
    <row r="97" spans="1:13" ht="13.5">
      <c r="A97" s="187"/>
      <c r="B97" s="61"/>
      <c r="C97" s="61"/>
      <c r="D97" s="61"/>
      <c r="E97" s="61"/>
      <c r="F97" s="61"/>
      <c r="G97" s="61"/>
      <c r="H97" s="61"/>
      <c r="I97" s="61"/>
      <c r="J97" s="61"/>
      <c r="K97" s="61"/>
      <c r="L97" s="195"/>
      <c r="M97" s="195"/>
    </row>
    <row r="98" spans="1:13" ht="13.5">
      <c r="A98" s="187"/>
      <c r="B98" s="231" t="s">
        <v>300</v>
      </c>
      <c r="C98" s="231"/>
      <c r="D98" s="231"/>
      <c r="E98" s="231"/>
      <c r="F98" s="231"/>
      <c r="G98" s="231"/>
      <c r="H98" s="231"/>
      <c r="I98" s="231"/>
      <c r="J98" s="231"/>
      <c r="K98" s="231"/>
      <c r="L98" s="231"/>
      <c r="M98" s="231"/>
    </row>
    <row r="99" spans="1:13" ht="21.75" customHeight="1">
      <c r="A99" s="187"/>
      <c r="B99" s="231"/>
      <c r="C99" s="231"/>
      <c r="D99" s="231"/>
      <c r="E99" s="231"/>
      <c r="F99" s="231"/>
      <c r="G99" s="231"/>
      <c r="H99" s="231"/>
      <c r="I99" s="231"/>
      <c r="J99" s="231"/>
      <c r="K99" s="231"/>
      <c r="L99" s="231"/>
      <c r="M99" s="231"/>
    </row>
    <row r="100" spans="1:13" ht="13.5">
      <c r="A100" s="187"/>
      <c r="B100" s="62"/>
      <c r="C100" s="62"/>
      <c r="D100" s="62"/>
      <c r="E100" s="62"/>
      <c r="F100" s="62"/>
      <c r="G100" s="62"/>
      <c r="H100" s="62"/>
      <c r="I100" s="62"/>
      <c r="J100" s="62"/>
      <c r="K100" s="62"/>
      <c r="L100" s="62"/>
      <c r="M100" s="62"/>
    </row>
    <row r="101" spans="1:13" ht="13.5">
      <c r="A101" s="122">
        <v>6</v>
      </c>
      <c r="B101" s="190" t="s">
        <v>119</v>
      </c>
      <c r="C101" s="62"/>
      <c r="D101" s="62"/>
      <c r="E101" s="62"/>
      <c r="F101" s="62"/>
      <c r="G101" s="62"/>
      <c r="H101" s="62"/>
      <c r="I101" s="62"/>
      <c r="J101" s="62"/>
      <c r="K101" s="62"/>
      <c r="L101" s="62"/>
      <c r="M101" s="62"/>
    </row>
    <row r="102" spans="1:13" ht="13.5">
      <c r="A102" s="187"/>
      <c r="B102" s="190"/>
      <c r="C102" s="62"/>
      <c r="D102" s="62"/>
      <c r="E102" s="62"/>
      <c r="F102" s="62"/>
      <c r="G102" s="62"/>
      <c r="H102" s="62"/>
      <c r="I102" s="62"/>
      <c r="J102" s="62"/>
      <c r="K102" s="62"/>
      <c r="L102" s="62"/>
      <c r="M102" s="62"/>
    </row>
    <row r="103" spans="1:13" ht="15" customHeight="1">
      <c r="A103" s="187"/>
      <c r="B103" s="231" t="s">
        <v>190</v>
      </c>
      <c r="C103" s="231"/>
      <c r="D103" s="231"/>
      <c r="E103" s="231"/>
      <c r="F103" s="231"/>
      <c r="G103" s="231"/>
      <c r="H103" s="231"/>
      <c r="I103" s="231"/>
      <c r="J103" s="231"/>
      <c r="K103" s="231"/>
      <c r="L103" s="231"/>
      <c r="M103" s="231"/>
    </row>
    <row r="104" spans="1:13" ht="15" customHeight="1">
      <c r="A104" s="187"/>
      <c r="B104" s="231"/>
      <c r="C104" s="231"/>
      <c r="D104" s="231"/>
      <c r="E104" s="231"/>
      <c r="F104" s="231"/>
      <c r="G104" s="231"/>
      <c r="H104" s="231"/>
      <c r="I104" s="231"/>
      <c r="J104" s="231"/>
      <c r="K104" s="231"/>
      <c r="L104" s="231"/>
      <c r="M104" s="231"/>
    </row>
    <row r="105" spans="1:13" ht="15" customHeight="1">
      <c r="A105" s="187"/>
      <c r="B105" s="231"/>
      <c r="C105" s="231"/>
      <c r="D105" s="231"/>
      <c r="E105" s="231"/>
      <c r="F105" s="231"/>
      <c r="G105" s="231"/>
      <c r="H105" s="231"/>
      <c r="I105" s="231"/>
      <c r="J105" s="231"/>
      <c r="K105" s="231"/>
      <c r="L105" s="231"/>
      <c r="M105" s="231"/>
    </row>
    <row r="106" spans="1:13" ht="15" customHeight="1">
      <c r="A106" s="187"/>
      <c r="B106" s="62"/>
      <c r="C106" s="62"/>
      <c r="D106" s="62"/>
      <c r="E106" s="62"/>
      <c r="F106" s="62"/>
      <c r="G106" s="62"/>
      <c r="H106" s="62"/>
      <c r="I106" s="62"/>
      <c r="J106" s="62"/>
      <c r="K106" s="62"/>
      <c r="L106" s="62"/>
      <c r="M106" s="62"/>
    </row>
    <row r="107" spans="1:13" ht="15" customHeight="1">
      <c r="A107" s="187"/>
      <c r="B107" s="229" t="s">
        <v>191</v>
      </c>
      <c r="C107" s="229"/>
      <c r="D107" s="229"/>
      <c r="E107" s="229"/>
      <c r="F107" s="229"/>
      <c r="G107" s="229"/>
      <c r="H107" s="229"/>
      <c r="I107" s="229"/>
      <c r="J107" s="229"/>
      <c r="K107" s="229"/>
      <c r="L107" s="230"/>
      <c r="M107" s="230"/>
    </row>
    <row r="108" spans="1:13" ht="13.5">
      <c r="A108" s="187"/>
      <c r="B108" s="229"/>
      <c r="C108" s="229"/>
      <c r="D108" s="229"/>
      <c r="E108" s="229"/>
      <c r="F108" s="229"/>
      <c r="G108" s="229"/>
      <c r="H108" s="229"/>
      <c r="I108" s="229"/>
      <c r="J108" s="229"/>
      <c r="K108" s="229"/>
      <c r="L108" s="230"/>
      <c r="M108" s="230"/>
    </row>
    <row r="109" spans="1:13" ht="20.25" customHeight="1">
      <c r="A109" s="187"/>
      <c r="B109" s="229"/>
      <c r="C109" s="229"/>
      <c r="D109" s="229"/>
      <c r="E109" s="229"/>
      <c r="F109" s="229"/>
      <c r="G109" s="229"/>
      <c r="H109" s="229"/>
      <c r="I109" s="229"/>
      <c r="J109" s="229"/>
      <c r="K109" s="229"/>
      <c r="L109" s="230"/>
      <c r="M109" s="230"/>
    </row>
    <row r="110" spans="1:13" ht="13.5">
      <c r="A110" s="187"/>
      <c r="B110" s="61"/>
      <c r="C110" s="62"/>
      <c r="D110" s="62"/>
      <c r="E110" s="62"/>
      <c r="F110" s="62"/>
      <c r="G110" s="62"/>
      <c r="H110" s="62"/>
      <c r="I110" s="62"/>
      <c r="J110" s="62"/>
      <c r="K110" s="62"/>
      <c r="L110" s="62"/>
      <c r="M110" s="62"/>
    </row>
    <row r="111" spans="1:13" ht="13.5">
      <c r="A111" s="122">
        <v>7</v>
      </c>
      <c r="B111" s="190" t="s">
        <v>67</v>
      </c>
      <c r="C111" s="61"/>
      <c r="D111" s="61"/>
      <c r="E111" s="61"/>
      <c r="F111" s="61"/>
      <c r="G111" s="61"/>
      <c r="H111" s="61"/>
      <c r="I111" s="61"/>
      <c r="J111" s="61"/>
      <c r="K111" s="61"/>
      <c r="L111" s="195"/>
      <c r="M111" s="195"/>
    </row>
    <row r="112" spans="1:13" ht="13.5">
      <c r="A112" s="187"/>
      <c r="B112" s="61"/>
      <c r="C112" s="61"/>
      <c r="D112" s="61"/>
      <c r="E112" s="61"/>
      <c r="F112" s="61"/>
      <c r="G112" s="61"/>
      <c r="H112" s="61"/>
      <c r="I112" s="61"/>
      <c r="J112" s="61"/>
      <c r="K112" s="61"/>
      <c r="L112" s="195"/>
      <c r="M112" s="195"/>
    </row>
    <row r="113" spans="1:13" ht="13.5">
      <c r="A113" s="187"/>
      <c r="B113" s="231" t="s">
        <v>130</v>
      </c>
      <c r="C113" s="231"/>
      <c r="D113" s="231"/>
      <c r="E113" s="231"/>
      <c r="F113" s="231"/>
      <c r="G113" s="231"/>
      <c r="H113" s="231"/>
      <c r="I113" s="231"/>
      <c r="J113" s="231"/>
      <c r="K113" s="231"/>
      <c r="L113" s="231"/>
      <c r="M113" s="231"/>
    </row>
    <row r="114" spans="1:13" ht="16.5" customHeight="1">
      <c r="A114" s="187"/>
      <c r="B114" s="231"/>
      <c r="C114" s="231"/>
      <c r="D114" s="231"/>
      <c r="E114" s="231"/>
      <c r="F114" s="231"/>
      <c r="G114" s="231"/>
      <c r="H114" s="231"/>
      <c r="I114" s="231"/>
      <c r="J114" s="231"/>
      <c r="K114" s="231"/>
      <c r="L114" s="231"/>
      <c r="M114" s="231"/>
    </row>
    <row r="115" spans="1:13" ht="13.5">
      <c r="A115" s="187"/>
      <c r="B115" s="62"/>
      <c r="C115" s="62"/>
      <c r="D115" s="62"/>
      <c r="E115" s="62"/>
      <c r="F115" s="62"/>
      <c r="G115" s="62"/>
      <c r="H115" s="62"/>
      <c r="I115" s="62"/>
      <c r="J115" s="62"/>
      <c r="K115" s="62"/>
      <c r="L115" s="62"/>
      <c r="M115" s="62"/>
    </row>
    <row r="116" spans="1:13" ht="13.5">
      <c r="A116" s="187"/>
      <c r="B116" s="62"/>
      <c r="C116" s="62"/>
      <c r="D116" s="62"/>
      <c r="E116" s="62"/>
      <c r="F116" s="62"/>
      <c r="G116" s="62"/>
      <c r="H116" s="62"/>
      <c r="I116" s="62"/>
      <c r="J116" s="62"/>
      <c r="K116" s="62"/>
      <c r="L116" s="62"/>
      <c r="M116" s="62"/>
    </row>
    <row r="117" spans="1:13" ht="13.5">
      <c r="A117" s="122">
        <v>8</v>
      </c>
      <c r="B117" s="190" t="s">
        <v>68</v>
      </c>
      <c r="C117" s="61"/>
      <c r="D117" s="61"/>
      <c r="E117" s="61"/>
      <c r="F117" s="61"/>
      <c r="G117" s="61"/>
      <c r="H117" s="61"/>
      <c r="I117" s="61"/>
      <c r="J117" s="61"/>
      <c r="K117" s="61"/>
      <c r="L117" s="61"/>
      <c r="M117" s="61"/>
    </row>
    <row r="118" spans="1:13" ht="13.5">
      <c r="A118" s="187"/>
      <c r="B118" s="190"/>
      <c r="C118" s="61"/>
      <c r="D118" s="61"/>
      <c r="E118" s="61"/>
      <c r="F118" s="61"/>
      <c r="G118" s="61"/>
      <c r="H118" s="61"/>
      <c r="I118" s="61"/>
      <c r="J118" s="61"/>
      <c r="K118" s="61"/>
      <c r="L118" s="61"/>
      <c r="M118" s="61"/>
    </row>
    <row r="119" spans="1:13" ht="13.5">
      <c r="A119" s="187"/>
      <c r="B119" s="231" t="s">
        <v>236</v>
      </c>
      <c r="C119" s="231"/>
      <c r="D119" s="231"/>
      <c r="E119" s="231"/>
      <c r="F119" s="231"/>
      <c r="G119" s="231"/>
      <c r="H119" s="231"/>
      <c r="I119" s="231"/>
      <c r="J119" s="231"/>
      <c r="K119" s="231"/>
      <c r="L119" s="231"/>
      <c r="M119" s="231"/>
    </row>
    <row r="120" spans="1:13" ht="13.5">
      <c r="A120" s="187"/>
      <c r="B120" s="231"/>
      <c r="C120" s="231"/>
      <c r="D120" s="231"/>
      <c r="E120" s="231"/>
      <c r="F120" s="231"/>
      <c r="G120" s="231"/>
      <c r="H120" s="231"/>
      <c r="I120" s="231"/>
      <c r="J120" s="231"/>
      <c r="K120" s="231"/>
      <c r="L120" s="231"/>
      <c r="M120" s="231"/>
    </row>
    <row r="121" spans="1:13" ht="13.5">
      <c r="A121" s="187"/>
      <c r="B121" s="61"/>
      <c r="C121" s="61"/>
      <c r="D121" s="61"/>
      <c r="E121" s="61"/>
      <c r="F121" s="61"/>
      <c r="G121" s="61"/>
      <c r="H121" s="61"/>
      <c r="I121" s="61"/>
      <c r="J121" s="61"/>
      <c r="K121" s="61"/>
      <c r="L121" s="195"/>
      <c r="M121" s="195"/>
    </row>
    <row r="122" spans="1:13" ht="13.5">
      <c r="A122" s="187"/>
      <c r="B122" s="61"/>
      <c r="C122" s="61"/>
      <c r="D122" s="61"/>
      <c r="E122" s="61"/>
      <c r="F122" s="61"/>
      <c r="G122" s="61"/>
      <c r="H122" s="61"/>
      <c r="I122" s="61"/>
      <c r="J122" s="61"/>
      <c r="K122" s="61"/>
      <c r="L122" s="195"/>
      <c r="M122" s="195"/>
    </row>
    <row r="123" spans="1:13" ht="13.5">
      <c r="A123" s="122">
        <v>9</v>
      </c>
      <c r="B123" s="190" t="s">
        <v>69</v>
      </c>
      <c r="C123" s="61"/>
      <c r="D123" s="61"/>
      <c r="E123" s="61"/>
      <c r="F123" s="61"/>
      <c r="G123" s="61"/>
      <c r="H123" s="61"/>
      <c r="I123" s="61"/>
      <c r="J123" s="61"/>
      <c r="K123" s="61"/>
      <c r="L123" s="61"/>
      <c r="M123" s="195"/>
    </row>
    <row r="124" spans="1:13" ht="13.5">
      <c r="A124" s="187"/>
      <c r="B124" s="61"/>
      <c r="C124" s="61"/>
      <c r="D124" s="61"/>
      <c r="E124" s="61"/>
      <c r="F124" s="61"/>
      <c r="G124" s="61"/>
      <c r="H124" s="61"/>
      <c r="I124" s="61"/>
      <c r="J124" s="61"/>
      <c r="K124" s="61"/>
      <c r="L124" s="61"/>
      <c r="M124" s="195"/>
    </row>
    <row r="125" spans="1:13" ht="13.5">
      <c r="A125" s="187"/>
      <c r="B125" s="235" t="s">
        <v>249</v>
      </c>
      <c r="C125" s="235"/>
      <c r="D125" s="235"/>
      <c r="E125" s="235"/>
      <c r="F125" s="235"/>
      <c r="G125" s="235"/>
      <c r="H125" s="235"/>
      <c r="I125" s="235"/>
      <c r="J125" s="235"/>
      <c r="K125" s="235"/>
      <c r="L125" s="235"/>
      <c r="M125" s="235"/>
    </row>
    <row r="126" spans="1:13" ht="13.5">
      <c r="A126" s="187"/>
      <c r="B126" s="235"/>
      <c r="C126" s="235"/>
      <c r="D126" s="235"/>
      <c r="E126" s="235"/>
      <c r="F126" s="235"/>
      <c r="G126" s="235"/>
      <c r="H126" s="235"/>
      <c r="I126" s="235"/>
      <c r="J126" s="235"/>
      <c r="K126" s="235"/>
      <c r="L126" s="235"/>
      <c r="M126" s="235"/>
    </row>
    <row r="127" spans="1:13" ht="13.5">
      <c r="A127" s="187"/>
      <c r="B127" s="84"/>
      <c r="C127" s="84"/>
      <c r="D127" s="84"/>
      <c r="E127" s="84"/>
      <c r="F127" s="84"/>
      <c r="G127" s="84"/>
      <c r="H127" s="84"/>
      <c r="I127" s="84"/>
      <c r="J127" s="84"/>
      <c r="K127" s="84"/>
      <c r="L127" s="84"/>
      <c r="M127" s="84"/>
    </row>
    <row r="128" spans="1:13" ht="13.5">
      <c r="A128" s="187"/>
      <c r="B128" s="61"/>
      <c r="C128" s="61"/>
      <c r="D128" s="61"/>
      <c r="E128" s="61"/>
      <c r="F128" s="61"/>
      <c r="G128" s="61"/>
      <c r="H128" s="61"/>
      <c r="I128" s="61"/>
      <c r="J128" s="196"/>
      <c r="K128" s="196" t="s">
        <v>237</v>
      </c>
      <c r="L128" s="196"/>
      <c r="M128" s="61"/>
    </row>
    <row r="129" spans="1:13" ht="13.5">
      <c r="A129" s="187"/>
      <c r="B129" s="61"/>
      <c r="C129" s="61"/>
      <c r="D129" s="61"/>
      <c r="E129" s="61"/>
      <c r="F129" s="61"/>
      <c r="G129" s="61"/>
      <c r="H129" s="61"/>
      <c r="I129" s="61"/>
      <c r="J129" s="196"/>
      <c r="K129" s="196" t="s">
        <v>238</v>
      </c>
      <c r="L129" s="196" t="s">
        <v>71</v>
      </c>
      <c r="M129" s="61"/>
    </row>
    <row r="130" spans="1:13" ht="13.5">
      <c r="A130" s="187"/>
      <c r="B130" s="61"/>
      <c r="C130" s="61"/>
      <c r="D130" s="61"/>
      <c r="E130" s="61"/>
      <c r="F130" s="61"/>
      <c r="G130" s="61"/>
      <c r="H130" s="61"/>
      <c r="I130" s="61"/>
      <c r="J130" s="196" t="s">
        <v>72</v>
      </c>
      <c r="K130" s="196" t="s">
        <v>239</v>
      </c>
      <c r="L130" s="196" t="s">
        <v>73</v>
      </c>
      <c r="M130" s="61"/>
    </row>
    <row r="131" spans="1:13" ht="13.5">
      <c r="A131" s="187"/>
      <c r="B131" s="61"/>
      <c r="C131" s="61"/>
      <c r="D131" s="61"/>
      <c r="E131" s="61"/>
      <c r="F131" s="61"/>
      <c r="G131" s="61"/>
      <c r="H131" s="61"/>
      <c r="I131" s="61"/>
      <c r="J131" s="197" t="s">
        <v>4</v>
      </c>
      <c r="K131" s="197" t="s">
        <v>4</v>
      </c>
      <c r="L131" s="197" t="s">
        <v>4</v>
      </c>
      <c r="M131" s="61"/>
    </row>
    <row r="132" spans="1:13" ht="14.25">
      <c r="A132" s="187"/>
      <c r="B132" s="198" t="s">
        <v>70</v>
      </c>
      <c r="C132" s="61"/>
      <c r="D132" s="61"/>
      <c r="E132" s="61"/>
      <c r="F132" s="61"/>
      <c r="G132" s="61"/>
      <c r="H132" s="61"/>
      <c r="I132" s="61"/>
      <c r="J132" s="199"/>
      <c r="K132" s="199"/>
      <c r="L132" s="199"/>
      <c r="M132" s="200"/>
    </row>
    <row r="133" spans="1:13" ht="13.5">
      <c r="A133" s="187"/>
      <c r="B133" s="61" t="s">
        <v>240</v>
      </c>
      <c r="C133" s="61"/>
      <c r="D133" s="61"/>
      <c r="E133" s="61"/>
      <c r="F133" s="61"/>
      <c r="G133" s="61"/>
      <c r="H133" s="61"/>
      <c r="I133" s="61"/>
      <c r="J133" s="201">
        <v>20666</v>
      </c>
      <c r="K133" s="201">
        <v>2164</v>
      </c>
      <c r="L133" s="201">
        <v>19685</v>
      </c>
      <c r="M133" s="61"/>
    </row>
    <row r="134" spans="1:13" ht="13.5">
      <c r="A134" s="187"/>
      <c r="B134" s="61" t="s">
        <v>120</v>
      </c>
      <c r="C134" s="61"/>
      <c r="D134" s="61"/>
      <c r="E134" s="61"/>
      <c r="F134" s="61"/>
      <c r="G134" s="61"/>
      <c r="H134" s="61"/>
      <c r="I134" s="61"/>
      <c r="J134" s="201">
        <v>4881</v>
      </c>
      <c r="K134" s="201">
        <v>-289</v>
      </c>
      <c r="L134" s="201">
        <v>9176</v>
      </c>
      <c r="M134" s="61"/>
    </row>
    <row r="135" spans="1:13" ht="13.5">
      <c r="A135" s="187"/>
      <c r="B135" s="61" t="s">
        <v>121</v>
      </c>
      <c r="C135" s="61"/>
      <c r="D135" s="61"/>
      <c r="E135" s="61"/>
      <c r="F135" s="61"/>
      <c r="G135" s="61"/>
      <c r="H135" s="61"/>
      <c r="I135" s="61"/>
      <c r="J135" s="201">
        <v>1380</v>
      </c>
      <c r="K135" s="201">
        <v>61</v>
      </c>
      <c r="L135" s="201">
        <v>6548</v>
      </c>
      <c r="M135" s="61"/>
    </row>
    <row r="136" spans="1:13" ht="13.5">
      <c r="A136" s="187"/>
      <c r="B136" s="61" t="s">
        <v>241</v>
      </c>
      <c r="C136" s="61"/>
      <c r="D136" s="61"/>
      <c r="E136" s="61"/>
      <c r="F136" s="61"/>
      <c r="G136" s="61"/>
      <c r="H136" s="61"/>
      <c r="I136" s="61"/>
      <c r="J136" s="201">
        <v>-2794</v>
      </c>
      <c r="K136" s="202">
        <v>0</v>
      </c>
      <c r="L136" s="202">
        <v>0</v>
      </c>
      <c r="M136" s="61"/>
    </row>
    <row r="137" spans="1:13" ht="13.5">
      <c r="A137" s="187"/>
      <c r="B137" s="61"/>
      <c r="C137" s="61"/>
      <c r="D137" s="61"/>
      <c r="E137" s="61"/>
      <c r="F137" s="61"/>
      <c r="G137" s="61"/>
      <c r="H137" s="61"/>
      <c r="I137" s="61"/>
      <c r="J137" s="201"/>
      <c r="K137" s="201"/>
      <c r="L137" s="200"/>
      <c r="M137" s="61"/>
    </row>
    <row r="138" spans="1:13" ht="14.25" thickBot="1">
      <c r="A138" s="187"/>
      <c r="B138" s="61"/>
      <c r="C138" s="61"/>
      <c r="D138" s="61"/>
      <c r="E138" s="61"/>
      <c r="F138" s="61"/>
      <c r="G138" s="61"/>
      <c r="H138" s="61"/>
      <c r="I138" s="61"/>
      <c r="J138" s="203">
        <f>SUM(J133:J137)</f>
        <v>24133</v>
      </c>
      <c r="K138" s="203">
        <f>SUM(K133:K137)</f>
        <v>1936</v>
      </c>
      <c r="L138" s="203">
        <f>SUM(L133:L137)</f>
        <v>35409</v>
      </c>
      <c r="M138" s="61"/>
    </row>
    <row r="139" spans="1:13" ht="14.25" thickTop="1">
      <c r="A139" s="187"/>
      <c r="B139" s="61"/>
      <c r="C139" s="61"/>
      <c r="D139" s="61"/>
      <c r="E139" s="61"/>
      <c r="F139" s="61"/>
      <c r="G139" s="61"/>
      <c r="H139" s="61"/>
      <c r="I139" s="61"/>
      <c r="J139" s="204"/>
      <c r="K139" s="204"/>
      <c r="L139" s="205"/>
      <c r="M139" s="61"/>
    </row>
    <row r="140" spans="1:13" ht="13.5">
      <c r="A140" s="187"/>
      <c r="B140" s="61" t="s">
        <v>242</v>
      </c>
      <c r="C140" s="61"/>
      <c r="D140" s="61"/>
      <c r="E140" s="61"/>
      <c r="F140" s="61"/>
      <c r="G140" s="61"/>
      <c r="H140" s="61"/>
      <c r="I140" s="61"/>
      <c r="J140" s="204"/>
      <c r="K140" s="204"/>
      <c r="L140" s="205"/>
      <c r="M140" s="61"/>
    </row>
    <row r="141" spans="1:13" ht="13.5">
      <c r="A141" s="187"/>
      <c r="B141" s="61"/>
      <c r="C141" s="61"/>
      <c r="D141" s="61"/>
      <c r="E141" s="61"/>
      <c r="F141" s="61"/>
      <c r="G141" s="61"/>
      <c r="H141" s="61"/>
      <c r="I141" s="61"/>
      <c r="J141" s="61"/>
      <c r="K141" s="61"/>
      <c r="L141" s="206"/>
      <c r="M141" s="61"/>
    </row>
    <row r="142" spans="1:13" ht="13.5">
      <c r="A142" s="187"/>
      <c r="B142" s="61"/>
      <c r="C142" s="61"/>
      <c r="D142" s="61"/>
      <c r="E142" s="61"/>
      <c r="F142" s="61"/>
      <c r="G142" s="61"/>
      <c r="H142" s="61"/>
      <c r="I142" s="61"/>
      <c r="J142" s="61"/>
      <c r="K142" s="61"/>
      <c r="L142" s="206"/>
      <c r="M142" s="61"/>
    </row>
    <row r="143" spans="1:13" ht="13.5">
      <c r="A143" s="122">
        <v>10</v>
      </c>
      <c r="B143" s="190" t="s">
        <v>74</v>
      </c>
      <c r="C143" s="61"/>
      <c r="D143" s="61"/>
      <c r="E143" s="61"/>
      <c r="F143" s="61"/>
      <c r="G143" s="61"/>
      <c r="H143" s="61"/>
      <c r="I143" s="61"/>
      <c r="J143" s="61"/>
      <c r="K143" s="61"/>
      <c r="L143" s="207"/>
      <c r="M143" s="61"/>
    </row>
    <row r="144" spans="1:13" ht="13.5">
      <c r="A144" s="187"/>
      <c r="B144" s="190"/>
      <c r="C144" s="61"/>
      <c r="D144" s="61"/>
      <c r="E144" s="61"/>
      <c r="F144" s="61"/>
      <c r="G144" s="61"/>
      <c r="H144" s="61"/>
      <c r="I144" s="61"/>
      <c r="J144" s="61"/>
      <c r="K144" s="61"/>
      <c r="L144" s="207"/>
      <c r="M144" s="61"/>
    </row>
    <row r="145" spans="1:13" ht="13.5">
      <c r="A145" s="187"/>
      <c r="B145" s="231" t="s">
        <v>243</v>
      </c>
      <c r="C145" s="231"/>
      <c r="D145" s="231"/>
      <c r="E145" s="231"/>
      <c r="F145" s="231"/>
      <c r="G145" s="231"/>
      <c r="H145" s="231"/>
      <c r="I145" s="231"/>
      <c r="J145" s="231"/>
      <c r="K145" s="231"/>
      <c r="L145" s="231"/>
      <c r="M145" s="231"/>
    </row>
    <row r="147" spans="1:13" ht="13.5">
      <c r="A147" s="122">
        <v>11</v>
      </c>
      <c r="B147" s="190" t="s">
        <v>75</v>
      </c>
      <c r="C147" s="61"/>
      <c r="D147" s="61"/>
      <c r="E147" s="61"/>
      <c r="F147" s="61"/>
      <c r="G147" s="61"/>
      <c r="H147" s="61"/>
      <c r="I147" s="61"/>
      <c r="J147" s="61"/>
      <c r="K147" s="61"/>
      <c r="L147" s="61"/>
      <c r="M147" s="61"/>
    </row>
    <row r="148" spans="1:13" ht="13.5">
      <c r="A148" s="187"/>
      <c r="B148" s="190"/>
      <c r="C148" s="61"/>
      <c r="D148" s="61"/>
      <c r="E148" s="61"/>
      <c r="F148" s="61"/>
      <c r="G148" s="61"/>
      <c r="H148" s="61"/>
      <c r="I148" s="61"/>
      <c r="J148" s="61"/>
      <c r="K148" s="61"/>
      <c r="L148" s="61"/>
      <c r="M148" s="61"/>
    </row>
    <row r="149" spans="1:13" ht="30" customHeight="1">
      <c r="A149" s="187"/>
      <c r="B149" s="231" t="s">
        <v>274</v>
      </c>
      <c r="C149" s="231"/>
      <c r="D149" s="231"/>
      <c r="E149" s="231"/>
      <c r="F149" s="231"/>
      <c r="G149" s="231"/>
      <c r="H149" s="231"/>
      <c r="I149" s="231"/>
      <c r="J149" s="231"/>
      <c r="K149" s="231"/>
      <c r="L149" s="231"/>
      <c r="M149" s="231"/>
    </row>
    <row r="150" spans="1:13" ht="13.5">
      <c r="A150" s="187"/>
      <c r="B150" s="62"/>
      <c r="C150" s="62"/>
      <c r="D150" s="62"/>
      <c r="E150" s="62"/>
      <c r="F150" s="62"/>
      <c r="G150" s="62"/>
      <c r="H150" s="62"/>
      <c r="I150" s="62"/>
      <c r="J150" s="62"/>
      <c r="K150" s="62"/>
      <c r="L150" s="62"/>
      <c r="M150" s="62"/>
    </row>
    <row r="151" spans="1:13" ht="79.5" customHeight="1">
      <c r="A151" s="187" t="s">
        <v>123</v>
      </c>
      <c r="B151" s="231" t="s">
        <v>275</v>
      </c>
      <c r="C151" s="231"/>
      <c r="D151" s="231"/>
      <c r="E151" s="231"/>
      <c r="F151" s="231"/>
      <c r="G151" s="231"/>
      <c r="H151" s="231"/>
      <c r="I151" s="231"/>
      <c r="J151" s="231"/>
      <c r="K151" s="231"/>
      <c r="L151" s="231"/>
      <c r="M151" s="231"/>
    </row>
    <row r="152" spans="1:13" ht="13.5">
      <c r="A152" s="187"/>
      <c r="B152" s="62"/>
      <c r="C152" s="62"/>
      <c r="D152" s="62"/>
      <c r="E152" s="62"/>
      <c r="F152" s="62"/>
      <c r="G152" s="62"/>
      <c r="H152" s="62"/>
      <c r="I152" s="62"/>
      <c r="J152" s="62"/>
      <c r="K152" s="62"/>
      <c r="L152" s="62"/>
      <c r="M152" s="62"/>
    </row>
    <row r="153" spans="1:13" ht="95.25" customHeight="1">
      <c r="A153" s="187" t="s">
        <v>276</v>
      </c>
      <c r="B153" s="231" t="s">
        <v>289</v>
      </c>
      <c r="C153" s="231"/>
      <c r="D153" s="231"/>
      <c r="E153" s="231"/>
      <c r="F153" s="231"/>
      <c r="G153" s="231"/>
      <c r="H153" s="231"/>
      <c r="I153" s="231"/>
      <c r="J153" s="231"/>
      <c r="K153" s="231"/>
      <c r="L153" s="231"/>
      <c r="M153" s="231"/>
    </row>
    <row r="154" spans="1:13" ht="13.5">
      <c r="A154" s="187"/>
      <c r="B154" s="62"/>
      <c r="C154" s="62"/>
      <c r="D154" s="62"/>
      <c r="E154" s="62"/>
      <c r="F154" s="62"/>
      <c r="G154" s="62"/>
      <c r="H154" s="62"/>
      <c r="I154" s="62"/>
      <c r="J154" s="62"/>
      <c r="K154" s="62"/>
      <c r="L154" s="62"/>
      <c r="M154" s="62"/>
    </row>
    <row r="155" spans="1:13" ht="49.5" customHeight="1">
      <c r="A155" s="187"/>
      <c r="B155" s="231" t="s">
        <v>278</v>
      </c>
      <c r="C155" s="231"/>
      <c r="D155" s="231"/>
      <c r="E155" s="231"/>
      <c r="F155" s="231"/>
      <c r="G155" s="231"/>
      <c r="H155" s="231"/>
      <c r="I155" s="231"/>
      <c r="J155" s="231"/>
      <c r="K155" s="231"/>
      <c r="L155" s="231"/>
      <c r="M155" s="231"/>
    </row>
    <row r="156" spans="1:13" ht="13.5">
      <c r="A156" s="187"/>
      <c r="B156" s="62"/>
      <c r="C156" s="62"/>
      <c r="D156" s="62"/>
      <c r="E156" s="62"/>
      <c r="F156" s="62"/>
      <c r="G156" s="62"/>
      <c r="H156" s="62"/>
      <c r="I156" s="62"/>
      <c r="J156" s="62"/>
      <c r="K156" s="62"/>
      <c r="L156" s="62"/>
      <c r="M156" s="62"/>
    </row>
    <row r="157" spans="1:13" ht="13.5">
      <c r="A157" s="122">
        <v>12</v>
      </c>
      <c r="B157" s="190" t="s">
        <v>76</v>
      </c>
      <c r="C157" s="61"/>
      <c r="D157" s="61"/>
      <c r="E157" s="61"/>
      <c r="F157" s="61"/>
      <c r="G157" s="61"/>
      <c r="H157" s="61"/>
      <c r="I157" s="61"/>
      <c r="J157" s="61"/>
      <c r="K157" s="61"/>
      <c r="L157" s="61"/>
      <c r="M157" s="61"/>
    </row>
    <row r="158" spans="1:13" ht="13.5">
      <c r="A158" s="187"/>
      <c r="B158" s="190"/>
      <c r="C158" s="61"/>
      <c r="D158" s="61"/>
      <c r="E158" s="61"/>
      <c r="F158" s="61"/>
      <c r="G158" s="61"/>
      <c r="H158" s="61"/>
      <c r="I158" s="61"/>
      <c r="J158" s="61"/>
      <c r="K158" s="61"/>
      <c r="L158" s="61"/>
      <c r="M158" s="61"/>
    </row>
    <row r="159" spans="1:13" ht="13.5">
      <c r="A159" s="187"/>
      <c r="B159" s="231" t="s">
        <v>147</v>
      </c>
      <c r="C159" s="231"/>
      <c r="D159" s="231"/>
      <c r="E159" s="231"/>
      <c r="F159" s="231"/>
      <c r="G159" s="231"/>
      <c r="H159" s="231"/>
      <c r="I159" s="231"/>
      <c r="J159" s="231"/>
      <c r="K159" s="231"/>
      <c r="L159" s="231"/>
      <c r="M159" s="231"/>
    </row>
    <row r="160" spans="1:13" ht="13.5">
      <c r="A160" s="187"/>
      <c r="B160" s="62"/>
      <c r="C160" s="62"/>
      <c r="D160" s="62"/>
      <c r="E160" s="62"/>
      <c r="F160" s="62"/>
      <c r="G160" s="62"/>
      <c r="H160" s="62"/>
      <c r="I160" s="62"/>
      <c r="J160" s="62"/>
      <c r="K160" s="62"/>
      <c r="L160" s="62"/>
      <c r="M160" s="62"/>
    </row>
    <row r="161" spans="1:13" ht="13.5">
      <c r="A161" s="187"/>
      <c r="B161" s="62"/>
      <c r="C161" s="62"/>
      <c r="D161" s="62"/>
      <c r="E161" s="62"/>
      <c r="F161" s="62"/>
      <c r="G161" s="62"/>
      <c r="H161" s="62"/>
      <c r="I161" s="62"/>
      <c r="J161" s="62"/>
      <c r="K161" s="62"/>
      <c r="L161" s="62"/>
      <c r="M161" s="62"/>
    </row>
    <row r="162" spans="1:13" ht="13.5">
      <c r="A162" s="122">
        <v>13</v>
      </c>
      <c r="B162" s="190" t="s">
        <v>77</v>
      </c>
      <c r="C162" s="61"/>
      <c r="D162" s="61"/>
      <c r="E162" s="61"/>
      <c r="F162" s="61"/>
      <c r="G162" s="61"/>
      <c r="H162" s="61"/>
      <c r="I162" s="61"/>
      <c r="J162" s="61"/>
      <c r="K162" s="61"/>
      <c r="L162" s="208"/>
      <c r="M162" s="61"/>
    </row>
    <row r="163" spans="1:13" ht="13.5">
      <c r="A163" s="187"/>
      <c r="B163" s="190"/>
      <c r="C163" s="61"/>
      <c r="D163" s="61"/>
      <c r="E163" s="61"/>
      <c r="F163" s="61"/>
      <c r="G163" s="61"/>
      <c r="H163" s="61"/>
      <c r="I163" s="61"/>
      <c r="J163" s="61"/>
      <c r="K163" s="61"/>
      <c r="L163" s="208"/>
      <c r="M163" s="61"/>
    </row>
    <row r="164" spans="1:13" ht="13.5">
      <c r="A164" s="187"/>
      <c r="B164" s="231" t="s">
        <v>244</v>
      </c>
      <c r="C164" s="231"/>
      <c r="D164" s="231"/>
      <c r="E164" s="231"/>
      <c r="F164" s="231"/>
      <c r="G164" s="231"/>
      <c r="H164" s="231"/>
      <c r="I164" s="231"/>
      <c r="J164" s="231"/>
      <c r="K164" s="231"/>
      <c r="L164" s="231"/>
      <c r="M164" s="231"/>
    </row>
    <row r="165" spans="1:13" ht="13.5">
      <c r="A165" s="187"/>
      <c r="B165" s="62"/>
      <c r="C165" s="62"/>
      <c r="D165" s="62"/>
      <c r="E165" s="62"/>
      <c r="F165" s="62"/>
      <c r="G165" s="62"/>
      <c r="H165" s="62"/>
      <c r="I165" s="62"/>
      <c r="J165" s="62"/>
      <c r="K165" s="62"/>
      <c r="L165" s="62"/>
      <c r="M165" s="62"/>
    </row>
    <row r="166" spans="1:13" ht="13.5">
      <c r="A166" s="187"/>
      <c r="B166" s="62"/>
      <c r="C166" s="62"/>
      <c r="D166" s="62"/>
      <c r="E166" s="62"/>
      <c r="F166" s="62"/>
      <c r="G166" s="62"/>
      <c r="H166" s="62"/>
      <c r="I166" s="62"/>
      <c r="J166" s="209" t="s">
        <v>180</v>
      </c>
      <c r="K166" s="209" t="s">
        <v>157</v>
      </c>
      <c r="L166" s="209" t="s">
        <v>129</v>
      </c>
      <c r="M166" s="62"/>
    </row>
    <row r="167" spans="1:13" ht="13.5">
      <c r="A167" s="187"/>
      <c r="B167" s="62"/>
      <c r="C167" s="62"/>
      <c r="D167" s="62"/>
      <c r="E167" s="62"/>
      <c r="F167" s="62"/>
      <c r="G167" s="62"/>
      <c r="H167" s="62"/>
      <c r="I167" s="62"/>
      <c r="J167" s="209" t="s">
        <v>151</v>
      </c>
      <c r="K167" s="209" t="s">
        <v>177</v>
      </c>
      <c r="L167" s="209"/>
      <c r="M167" s="62"/>
    </row>
    <row r="168" spans="2:13" ht="13.5">
      <c r="B168" s="61"/>
      <c r="C168" s="61"/>
      <c r="D168" s="61"/>
      <c r="E168" s="61"/>
      <c r="F168" s="61"/>
      <c r="G168" s="61"/>
      <c r="H168" s="61"/>
      <c r="I168" s="61"/>
      <c r="J168" s="196" t="s">
        <v>127</v>
      </c>
      <c r="K168" s="196" t="s">
        <v>4</v>
      </c>
      <c r="L168" s="196" t="s">
        <v>127</v>
      </c>
      <c r="M168" s="61"/>
    </row>
    <row r="169" spans="2:13" ht="13.5">
      <c r="B169" s="231" t="s">
        <v>245</v>
      </c>
      <c r="C169" s="231"/>
      <c r="D169" s="231"/>
      <c r="E169" s="231"/>
      <c r="F169" s="231"/>
      <c r="G169" s="231"/>
      <c r="H169" s="231"/>
      <c r="I169" s="61"/>
      <c r="J169" s="201"/>
      <c r="K169" s="61"/>
      <c r="L169" s="201"/>
      <c r="M169" s="61"/>
    </row>
    <row r="170" spans="2:13" ht="13.5">
      <c r="B170" s="231"/>
      <c r="C170" s="231"/>
      <c r="D170" s="231"/>
      <c r="E170" s="231"/>
      <c r="F170" s="231"/>
      <c r="G170" s="231"/>
      <c r="H170" s="231"/>
      <c r="I170" s="61"/>
      <c r="J170" s="201">
        <v>1408</v>
      </c>
      <c r="K170" s="201">
        <v>1408</v>
      </c>
      <c r="L170" s="202">
        <v>0</v>
      </c>
      <c r="M170" s="61"/>
    </row>
    <row r="171" spans="2:13" ht="13.5">
      <c r="B171" s="98"/>
      <c r="C171" s="98"/>
      <c r="D171" s="98"/>
      <c r="E171" s="98"/>
      <c r="F171" s="98"/>
      <c r="G171" s="98"/>
      <c r="H171" s="98"/>
      <c r="I171" s="61"/>
      <c r="J171" s="201"/>
      <c r="K171" s="201"/>
      <c r="L171" s="202"/>
      <c r="M171" s="61"/>
    </row>
    <row r="172" spans="2:13" ht="13.5">
      <c r="B172" s="231" t="s">
        <v>246</v>
      </c>
      <c r="C172" s="231"/>
      <c r="D172" s="231"/>
      <c r="E172" s="231"/>
      <c r="F172" s="231"/>
      <c r="G172" s="231"/>
      <c r="H172" s="231"/>
      <c r="I172" s="61"/>
      <c r="J172" s="201"/>
      <c r="K172" s="201"/>
      <c r="L172" s="202"/>
      <c r="M172" s="61"/>
    </row>
    <row r="173" spans="2:13" ht="13.5">
      <c r="B173" s="231"/>
      <c r="C173" s="231"/>
      <c r="D173" s="231"/>
      <c r="E173" s="231"/>
      <c r="F173" s="231"/>
      <c r="G173" s="231"/>
      <c r="H173" s="231"/>
      <c r="I173" s="61"/>
      <c r="J173" s="201">
        <v>16476</v>
      </c>
      <c r="K173" s="201">
        <v>16476</v>
      </c>
      <c r="L173" s="202">
        <v>0</v>
      </c>
      <c r="M173" s="61"/>
    </row>
    <row r="174" spans="2:13" ht="13.5">
      <c r="B174" s="98"/>
      <c r="C174" s="98"/>
      <c r="D174" s="98"/>
      <c r="E174" s="98"/>
      <c r="F174" s="98"/>
      <c r="G174" s="98"/>
      <c r="H174" s="98"/>
      <c r="I174" s="61"/>
      <c r="J174" s="201"/>
      <c r="K174" s="201"/>
      <c r="L174" s="202"/>
      <c r="M174" s="61"/>
    </row>
    <row r="175" spans="2:13" ht="13.5">
      <c r="B175" s="231" t="s">
        <v>247</v>
      </c>
      <c r="C175" s="231"/>
      <c r="D175" s="231"/>
      <c r="E175" s="231"/>
      <c r="F175" s="231"/>
      <c r="G175" s="231"/>
      <c r="H175" s="231"/>
      <c r="I175" s="61"/>
      <c r="J175" s="201"/>
      <c r="K175" s="201"/>
      <c r="L175" s="202"/>
      <c r="M175" s="61"/>
    </row>
    <row r="176" spans="2:13" ht="13.5">
      <c r="B176" s="231"/>
      <c r="C176" s="231"/>
      <c r="D176" s="231"/>
      <c r="E176" s="231"/>
      <c r="F176" s="231"/>
      <c r="G176" s="231"/>
      <c r="H176" s="231"/>
      <c r="I176" s="61"/>
      <c r="J176" s="201">
        <v>130</v>
      </c>
      <c r="K176" s="201">
        <v>130</v>
      </c>
      <c r="L176" s="202">
        <v>0</v>
      </c>
      <c r="M176" s="61"/>
    </row>
    <row r="177" spans="2:13" ht="13.5">
      <c r="B177" s="61"/>
      <c r="C177" s="61"/>
      <c r="D177" s="61"/>
      <c r="E177" s="61"/>
      <c r="F177" s="61"/>
      <c r="G177" s="61"/>
      <c r="H177" s="61"/>
      <c r="I177" s="61"/>
      <c r="J177" s="201"/>
      <c r="K177" s="201"/>
      <c r="L177" s="202"/>
      <c r="M177" s="61"/>
    </row>
    <row r="178" spans="2:13" ht="14.25" thickBot="1">
      <c r="B178" s="61"/>
      <c r="C178" s="61"/>
      <c r="D178" s="61"/>
      <c r="E178" s="61"/>
      <c r="F178" s="61"/>
      <c r="G178" s="61"/>
      <c r="H178" s="61"/>
      <c r="I178" s="61"/>
      <c r="J178" s="203">
        <v>18014</v>
      </c>
      <c r="K178" s="203">
        <v>18014</v>
      </c>
      <c r="L178" s="210">
        <v>0</v>
      </c>
      <c r="M178" s="61"/>
    </row>
    <row r="179" spans="2:13" ht="14.25" thickTop="1">
      <c r="B179" s="61"/>
      <c r="C179" s="61"/>
      <c r="D179" s="61"/>
      <c r="E179" s="61"/>
      <c r="F179" s="61"/>
      <c r="G179" s="61"/>
      <c r="H179" s="61"/>
      <c r="I179" s="61"/>
      <c r="J179" s="61"/>
      <c r="K179" s="61"/>
      <c r="L179" s="61"/>
      <c r="M179" s="61"/>
    </row>
    <row r="180" spans="2:13" ht="12.75">
      <c r="B180" s="239" t="s">
        <v>248</v>
      </c>
      <c r="C180" s="239"/>
      <c r="D180" s="239"/>
      <c r="E180" s="239"/>
      <c r="F180" s="239"/>
      <c r="G180" s="239"/>
      <c r="H180" s="239"/>
      <c r="I180" s="239"/>
      <c r="J180" s="239"/>
      <c r="K180" s="239"/>
      <c r="L180" s="239"/>
      <c r="M180" s="239"/>
    </row>
    <row r="181" spans="2:13" ht="30" customHeight="1">
      <c r="B181" s="239"/>
      <c r="C181" s="239"/>
      <c r="D181" s="239"/>
      <c r="E181" s="239"/>
      <c r="F181" s="239"/>
      <c r="G181" s="239"/>
      <c r="H181" s="239"/>
      <c r="I181" s="239"/>
      <c r="J181" s="239"/>
      <c r="K181" s="239"/>
      <c r="L181" s="239"/>
      <c r="M181" s="239"/>
    </row>
  </sheetData>
  <mergeCells count="33">
    <mergeCell ref="C50:M50"/>
    <mergeCell ref="A1:M1"/>
    <mergeCell ref="A2:M2"/>
    <mergeCell ref="A3:M3"/>
    <mergeCell ref="B8:M9"/>
    <mergeCell ref="B11:M14"/>
    <mergeCell ref="B16:M17"/>
    <mergeCell ref="B22:M24"/>
    <mergeCell ref="B44:M46"/>
    <mergeCell ref="C52:M53"/>
    <mergeCell ref="C56:M63"/>
    <mergeCell ref="C66:M72"/>
    <mergeCell ref="C75:M80"/>
    <mergeCell ref="C82:M83"/>
    <mergeCell ref="B88:M89"/>
    <mergeCell ref="B94:M94"/>
    <mergeCell ref="B98:M99"/>
    <mergeCell ref="B103:M105"/>
    <mergeCell ref="B113:M114"/>
    <mergeCell ref="B119:M120"/>
    <mergeCell ref="B125:M126"/>
    <mergeCell ref="B107:M109"/>
    <mergeCell ref="B145:M145"/>
    <mergeCell ref="B149:M149"/>
    <mergeCell ref="B159:M159"/>
    <mergeCell ref="B164:M164"/>
    <mergeCell ref="B151:M151"/>
    <mergeCell ref="B153:M153"/>
    <mergeCell ref="B155:M155"/>
    <mergeCell ref="B169:H170"/>
    <mergeCell ref="B172:H173"/>
    <mergeCell ref="B175:H176"/>
    <mergeCell ref="B180:M181"/>
  </mergeCells>
  <printOptions/>
  <pageMargins left="0.75" right="0.22" top="1" bottom="1" header="0.5" footer="0.5"/>
  <pageSetup horizontalDpi="600" verticalDpi="600" orientation="portrait" scale="54" r:id="rId1"/>
  <rowBreaks count="2" manualBreakCount="2">
    <brk id="46" max="255" man="1"/>
    <brk id="1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 YAP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YAP &amp; CO</dc:creator>
  <cp:keywords/>
  <dc:description/>
  <cp:lastModifiedBy>kjt33</cp:lastModifiedBy>
  <cp:lastPrinted>2007-02-28T12:07:13Z</cp:lastPrinted>
  <dcterms:created xsi:type="dcterms:W3CDTF">2002-11-27T03:43:01Z</dcterms:created>
  <dcterms:modified xsi:type="dcterms:W3CDTF">2007-02-28T12:13:31Z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-1380080240</vt:i4>
  </property>
  <property fmtid="{D5CDD505-2E9C-101B-9397-08002B2CF9AE}" pid="3" name="_EmailSubject">
    <vt:lpwstr>Quarterly Report</vt:lpwstr>
  </property>
  <property fmtid="{D5CDD505-2E9C-101B-9397-08002B2CF9AE}" pid="4" name="_AuthorEmail">
    <vt:lpwstr>LSBONG@alliancemerchant.com.my</vt:lpwstr>
  </property>
  <property fmtid="{D5CDD505-2E9C-101B-9397-08002B2CF9AE}" pid="5" name="_AuthorEmailDisplayName">
    <vt:lpwstr>Bong Leong Sung</vt:lpwstr>
  </property>
  <property fmtid="{D5CDD505-2E9C-101B-9397-08002B2CF9AE}" pid="6" name="_ReviewingToolsShownOnce">
    <vt:lpwstr/>
  </property>
</Properties>
</file>